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75" windowWidth="15480" windowHeight="10500" activeTab="4"/>
  </bookViews>
  <sheets>
    <sheet name="FG_I" sheetId="1" r:id="rId1"/>
    <sheet name="SN_I" sheetId="2" r:id="rId2"/>
    <sheet name="FG_II_st." sheetId="3" r:id="rId3"/>
    <sheet name="SN_II_st" sheetId="4" r:id="rId4"/>
    <sheet name="SN_II_bez kontynuacji" sheetId="5" r:id="rId5"/>
    <sheet name="FG_II_niest." sheetId="6" r:id="rId6"/>
    <sheet name="SN_II_niest. bez kontynuacji" sheetId="7" r:id="rId7"/>
    <sheet name="SN_II_niest." sheetId="8" r:id="rId8"/>
  </sheets>
  <definedNames>
    <definedName name="_xlnm.Print_Area" localSheetId="0">'FG_I'!$A$1:$M$595</definedName>
    <definedName name="_xlnm.Print_Area" localSheetId="2">'FG_II_st.'!$A$1:$M$297</definedName>
    <definedName name="_xlnm.Print_Area" localSheetId="1">'SN_I'!$A$1:$N$416</definedName>
    <definedName name="_xlnm.Print_Area" localSheetId="3">'SN_II_st'!$A$1:$M$297</definedName>
  </definedNames>
  <calcPr fullCalcOnLoad="1"/>
</workbook>
</file>

<file path=xl/sharedStrings.xml><?xml version="1.0" encoding="utf-8"?>
<sst xmlns="http://schemas.openxmlformats.org/spreadsheetml/2006/main" count="6136" uniqueCount="273">
  <si>
    <t>Lp.</t>
  </si>
  <si>
    <t xml:space="preserve">Forma </t>
  </si>
  <si>
    <t>ogółem</t>
  </si>
  <si>
    <t>przedmiotu</t>
  </si>
  <si>
    <t>Wychowanie fizyczne</t>
  </si>
  <si>
    <t>I</t>
  </si>
  <si>
    <t>II</t>
  </si>
  <si>
    <t>III</t>
  </si>
  <si>
    <t>IV</t>
  </si>
  <si>
    <t xml:space="preserve">Inne wymagania </t>
  </si>
  <si>
    <t>Nazwa modułu/</t>
  </si>
  <si>
    <t>udziałem</t>
  </si>
  <si>
    <t>wykłady</t>
  </si>
  <si>
    <t>ćwiczenia</t>
  </si>
  <si>
    <t>z zakresu nauk podstawowych</t>
  </si>
  <si>
    <t>na innym kierunku</t>
  </si>
  <si>
    <t>wymagające bezpośredniego</t>
  </si>
  <si>
    <t>o charakterze praktycznym</t>
  </si>
  <si>
    <t>(laboratoryjne, projektowe, warsztatowe)</t>
  </si>
  <si>
    <t>ogólnouczelniane lub realizowane</t>
  </si>
  <si>
    <t>w łącznej liczbie pkt ECTS</t>
  </si>
  <si>
    <t>Procentowy udział pkt ECTS</t>
  </si>
  <si>
    <t>samodzielna</t>
  </si>
  <si>
    <t>studenta</t>
  </si>
  <si>
    <t xml:space="preserve">dla każdego z obszarów kształcenia </t>
  </si>
  <si>
    <t>zajęcia</t>
  </si>
  <si>
    <t>praktyczne</t>
  </si>
  <si>
    <t>o</t>
  </si>
  <si>
    <t>praca</t>
  </si>
  <si>
    <t>Punkty ECTS</t>
  </si>
  <si>
    <t>Ergonomia</t>
  </si>
  <si>
    <t>Etykieta</t>
  </si>
  <si>
    <t>Sumaryczne wskaźniki ilościowe</t>
  </si>
  <si>
    <t>Punkty ECTS:</t>
  </si>
  <si>
    <t>Liczba</t>
  </si>
  <si>
    <t>f</t>
  </si>
  <si>
    <t>Grupa treści</t>
  </si>
  <si>
    <t>Semestr</t>
  </si>
  <si>
    <t>nauczyciela</t>
  </si>
  <si>
    <t xml:space="preserve">Status </t>
  </si>
  <si>
    <t>przedmiotu:</t>
  </si>
  <si>
    <t>obligatoryjny</t>
  </si>
  <si>
    <t>lub</t>
  </si>
  <si>
    <t>z bezpośrednim</t>
  </si>
  <si>
    <t>akademckiego</t>
  </si>
  <si>
    <t>zaliczenia</t>
  </si>
  <si>
    <t>Liczba punktów ECTS</t>
  </si>
  <si>
    <t>punktów</t>
  </si>
  <si>
    <t>inne*</t>
  </si>
  <si>
    <t>Liczba godzin dydaktycznych</t>
  </si>
  <si>
    <t>w tym:  zajęcia zorganizowane</t>
  </si>
  <si>
    <t>%</t>
  </si>
  <si>
    <t>Godziny</t>
  </si>
  <si>
    <t>obszar kształcenia</t>
  </si>
  <si>
    <t xml:space="preserve"> zajęcia z wychowania fizycznego</t>
  </si>
  <si>
    <t>wymiar praktyk</t>
  </si>
  <si>
    <t>V</t>
  </si>
  <si>
    <t>VI</t>
  </si>
  <si>
    <t>VII Praktyka</t>
  </si>
  <si>
    <t>X</t>
  </si>
  <si>
    <t xml:space="preserve">      X</t>
  </si>
  <si>
    <t>x</t>
  </si>
  <si>
    <t>Inne wymagania</t>
  </si>
  <si>
    <t>Ogółem plan studiów - suma godzin i punktów ECTS</t>
  </si>
  <si>
    <t>w tym ogółem  - grupa treści:</t>
  </si>
  <si>
    <t>Ogółem % punktów ECTS</t>
  </si>
  <si>
    <t>w tym,  zajęcia:</t>
  </si>
  <si>
    <t>Ogółem - plan studiów</t>
  </si>
  <si>
    <t xml:space="preserve">ECTS </t>
  </si>
  <si>
    <t>za zajęcia</t>
  </si>
  <si>
    <r>
      <t>f</t>
    </r>
    <r>
      <rPr>
        <sz val="8"/>
        <rFont val="Arial"/>
        <family val="2"/>
      </rPr>
      <t>akultatywny</t>
    </r>
  </si>
  <si>
    <t>Ochrona  własności intelektualnej</t>
  </si>
  <si>
    <t>ECTS  za</t>
  </si>
  <si>
    <t>Liczba pkt ECTS/ godz.dyd.   (ogółem)</t>
  </si>
  <si>
    <r>
      <t>Liczba pkt ECTS/ godz.dyd. (</t>
    </r>
    <r>
      <rPr>
        <sz val="8"/>
        <rFont val="Arial"/>
        <family val="2"/>
      </rPr>
      <t>zajęcia praktyczne)</t>
    </r>
  </si>
  <si>
    <r>
      <t xml:space="preserve">Liczba pkt ECTS/ godz.dyd.  </t>
    </r>
    <r>
      <rPr>
        <sz val="8"/>
        <rFont val="Arial"/>
        <family val="2"/>
      </rPr>
      <t>(przedmy fakultatywne)</t>
    </r>
  </si>
  <si>
    <t>Liczba pkt ECTS/ godz.dyd.  w planie studiów</t>
  </si>
  <si>
    <t>zajęcia do wyboru - co najmniej 30 % pkt ECTS</t>
  </si>
  <si>
    <t>udziału nauczyciela akademickiego*</t>
  </si>
  <si>
    <t>* dotyczy studiów stacjonarnych wszystkich kierunków, poziomów i profili kształcenia - udział punktów ECTS w programie kształcenia co najmniej 50%, chyba że standard kształcenia stanowi inaczej</t>
  </si>
  <si>
    <t>Forma studiów:  stacjonarne</t>
  </si>
  <si>
    <t>Forma kształcenia/poziom studiów: I stopnia</t>
  </si>
  <si>
    <t>Obszar kształcenia: w zakresie nauk humanistycznych</t>
  </si>
  <si>
    <t>Profil kształcenia: ogólnoakademicki</t>
  </si>
  <si>
    <t>Uzyskane kwalifikacje: I stopnia</t>
  </si>
  <si>
    <t xml:space="preserve"> Plan studiów na kierunku FILOLOGIA</t>
  </si>
  <si>
    <r>
      <t xml:space="preserve">Profil kształcenia: </t>
    </r>
    <r>
      <rPr>
        <b/>
        <sz val="10"/>
        <rFont val="Arial"/>
        <family val="2"/>
      </rPr>
      <t>ogólnoakademicki</t>
    </r>
  </si>
  <si>
    <r>
      <t xml:space="preserve">Forma studiów:  </t>
    </r>
    <r>
      <rPr>
        <b/>
        <sz val="10"/>
        <rFont val="Arial"/>
        <family val="2"/>
      </rPr>
      <t>stacjonarne</t>
    </r>
  </si>
  <si>
    <r>
      <t xml:space="preserve">Forma kształcenia/poziom studiów: </t>
    </r>
    <r>
      <rPr>
        <b/>
        <sz val="10"/>
        <rFont val="Arial"/>
        <family val="2"/>
      </rPr>
      <t>I stopnia</t>
    </r>
  </si>
  <si>
    <r>
      <t xml:space="preserve">Obszar kształcenia: </t>
    </r>
    <r>
      <rPr>
        <b/>
        <sz val="10"/>
        <rFont val="Arial"/>
        <family val="2"/>
      </rPr>
      <t>w zakresie nauk humanistycznych</t>
    </r>
  </si>
  <si>
    <r>
      <t>Uzyskane kwalifikacje:</t>
    </r>
    <r>
      <rPr>
        <b/>
        <sz val="10"/>
        <rFont val="Arial"/>
        <family val="2"/>
      </rPr>
      <t xml:space="preserve"> I stopnia</t>
    </r>
  </si>
  <si>
    <t>Język łaciński</t>
  </si>
  <si>
    <t>zal.</t>
  </si>
  <si>
    <t>zal. z oc.</t>
  </si>
  <si>
    <t>Praktyczna nauka języka niemieckiego</t>
  </si>
  <si>
    <t>▪      Gramatyka praktyczna</t>
  </si>
  <si>
    <t>▪      Pisanie ze stylistyką</t>
  </si>
  <si>
    <t>▪      Konwersacje z leksyką</t>
  </si>
  <si>
    <t>Wstęp do literaturoznawstwa</t>
  </si>
  <si>
    <t>Wstęp do językoznawstwa</t>
  </si>
  <si>
    <t>egz.</t>
  </si>
  <si>
    <r>
      <t xml:space="preserve">Liczba pkt ECTS/ godz.dyd.  </t>
    </r>
    <r>
      <rPr>
        <b/>
        <sz val="9"/>
        <rFont val="Arial"/>
        <family val="2"/>
      </rPr>
      <t>w semestrze I</t>
    </r>
  </si>
  <si>
    <t xml:space="preserve">Rok studiów I, sem. II      </t>
  </si>
  <si>
    <t xml:space="preserve">Rok studiów I, sem. I     </t>
  </si>
  <si>
    <t>Historia Niemiec, Austrii i Szwajcarii</t>
  </si>
  <si>
    <t>Historia literatury niemieckiego obszaru jęz.</t>
  </si>
  <si>
    <t>Liczba pkt ECTS/ godz.dyd.  na I roku studiów</t>
  </si>
  <si>
    <t xml:space="preserve">Rok studiów II , sem. III    </t>
  </si>
  <si>
    <t>Wiedza o akwizycji i nauce języków</t>
  </si>
  <si>
    <r>
      <t xml:space="preserve">Liczba pkt ECTS/ godz.dyd.  </t>
    </r>
    <r>
      <rPr>
        <b/>
        <sz val="9"/>
        <rFont val="Arial"/>
        <family val="2"/>
      </rPr>
      <t>w semestrze III</t>
    </r>
  </si>
  <si>
    <t xml:space="preserve">Rok studiów II, sem. IV    </t>
  </si>
  <si>
    <t>Liczba pkt ECTS/ godz.dyd.  Na II roku studiów</t>
  </si>
  <si>
    <t>Plan studiów na kierunku FILOLOGIA</t>
  </si>
  <si>
    <t xml:space="preserve">Rok studiów III, sem. V     </t>
  </si>
  <si>
    <t>Historia języka niemieckiego</t>
  </si>
  <si>
    <t>Kultura krajów niemieckiego obszaru językowego</t>
  </si>
  <si>
    <t>Seminarium dyplomowe</t>
  </si>
  <si>
    <t>Kultura krajów niemieckiego obszaru jęz.</t>
  </si>
  <si>
    <t>Wykład ogólnouczelniany</t>
  </si>
  <si>
    <t>Wykład ogólnowydziałowy</t>
  </si>
  <si>
    <t>Język obcy nowożytny</t>
  </si>
  <si>
    <t>Proseminarium</t>
  </si>
  <si>
    <t>Historia filozofii</t>
  </si>
  <si>
    <r>
      <t xml:space="preserve">Liczba pkt ECTS/ godz.dyd.  </t>
    </r>
    <r>
      <rPr>
        <b/>
        <sz val="9"/>
        <rFont val="Arial"/>
        <family val="2"/>
      </rPr>
      <t>w semestrze II</t>
    </r>
  </si>
  <si>
    <t>Liczba pkt ECTS/ godz.dyd.  na III roku studiów</t>
  </si>
  <si>
    <t xml:space="preserve">Rok studiów III, sem. VI </t>
  </si>
  <si>
    <t>Emisja głosu</t>
  </si>
  <si>
    <t>Forma kształcenia/poziom studiów: II stopnia</t>
  </si>
  <si>
    <t>Uzyskane kwalifikacje: II stopnia</t>
  </si>
  <si>
    <t>Metodologia badań językoznawczych/literaturoznawczych</t>
  </si>
  <si>
    <t>Seminarium magisterskie</t>
  </si>
  <si>
    <r>
      <t xml:space="preserve">Forma kształcenia/poziom studiów: </t>
    </r>
    <r>
      <rPr>
        <b/>
        <sz val="10"/>
        <rFont val="Arial"/>
        <family val="2"/>
      </rPr>
      <t>II stopnia</t>
    </r>
  </si>
  <si>
    <r>
      <t>Uzyskane kwalifikacje:</t>
    </r>
    <r>
      <rPr>
        <b/>
        <sz val="10"/>
        <rFont val="Arial"/>
        <family val="2"/>
      </rPr>
      <t xml:space="preserve"> II stopnia</t>
    </r>
  </si>
  <si>
    <t>Językoznawstwo stosowane</t>
  </si>
  <si>
    <t>Wybrane zagadnienia teorii literatury</t>
  </si>
  <si>
    <t>Elementy historii kultury niemieckiego obszaru jęz.</t>
  </si>
  <si>
    <t>Praktyka</t>
  </si>
  <si>
    <t>Technologia informacyjna</t>
  </si>
  <si>
    <t>Stosunki polsko-niemieckie</t>
  </si>
  <si>
    <t xml:space="preserve">Polsko - niemieckie związki literackie </t>
  </si>
  <si>
    <t xml:space="preserve">▪      Słuchanie </t>
  </si>
  <si>
    <t>▪      Słuchanie</t>
  </si>
  <si>
    <t>BPH w instytucjach edukacyjnych</t>
  </si>
  <si>
    <t>VII Praktyka psychologiczno-pedagogiczna</t>
  </si>
  <si>
    <t>Podstawy dydaktyki</t>
  </si>
  <si>
    <t>Etyka zawodu nauczyciela</t>
  </si>
  <si>
    <t>Dydaktyka języka niemieckiego</t>
  </si>
  <si>
    <t>Wstęp do teorii przekładu</t>
  </si>
  <si>
    <t>Kultura zawodu tłumacza</t>
  </si>
  <si>
    <t>Translatoryka</t>
  </si>
  <si>
    <t>Tłumaczenie pisemne</t>
  </si>
  <si>
    <t>Tłumaczenie ustne</t>
  </si>
  <si>
    <t>inne</t>
  </si>
  <si>
    <t>zal.z oc.</t>
  </si>
  <si>
    <t>zal. z. oc.</t>
  </si>
  <si>
    <t xml:space="preserve">VII Praktyka </t>
  </si>
  <si>
    <t>Kultura języka polskiego</t>
  </si>
  <si>
    <t>Język specjalistyczny - j. komunikacji publicznej i mediów</t>
  </si>
  <si>
    <t>Język specjalistyczny - j. kultury i biznesu</t>
  </si>
  <si>
    <t>Tłumaczenie tekstów literackich</t>
  </si>
  <si>
    <t>Tłumaczenie tekstów naukowych</t>
  </si>
  <si>
    <t>Tłumaczenie tekstów urzędowych</t>
  </si>
  <si>
    <t>Tłumaczenie tekstów użytkowych</t>
  </si>
  <si>
    <t>Występowanie publiczne</t>
  </si>
  <si>
    <t>Stylistyka w translatoryce</t>
  </si>
  <si>
    <t>Pnjn - język specjalistyczny (ekonomia/prawo)</t>
  </si>
  <si>
    <t xml:space="preserve">V </t>
  </si>
  <si>
    <t xml:space="preserve"> Tłumaczenie ustne</t>
  </si>
  <si>
    <r>
      <t>Liczba pkt ECTS/ godz.dyd. (</t>
    </r>
    <r>
      <rPr>
        <sz val="8"/>
        <rFont val="Arial"/>
        <family val="2"/>
      </rPr>
      <t>zajęcia praktyczne)</t>
    </r>
  </si>
  <si>
    <r>
      <t xml:space="preserve">Liczba pkt ECTS/ godz.dyd.  </t>
    </r>
    <r>
      <rPr>
        <sz val="8"/>
        <rFont val="Arial"/>
        <family val="2"/>
      </rPr>
      <t>(przedmy fakultatywne)</t>
    </r>
  </si>
  <si>
    <r>
      <rPr>
        <sz val="10"/>
        <rFont val="Calibri"/>
        <family val="2"/>
      </rPr>
      <t>▪</t>
    </r>
    <r>
      <rPr>
        <sz val="10"/>
        <rFont val="Arial"/>
        <family val="2"/>
      </rPr>
      <t xml:space="preserve">      Fonetyka</t>
    </r>
  </si>
  <si>
    <r>
      <rPr>
        <sz val="10"/>
        <rFont val="Calibri"/>
        <family val="2"/>
      </rPr>
      <t>▪</t>
    </r>
    <r>
      <rPr>
        <sz val="10"/>
        <rFont val="Arial"/>
        <family val="2"/>
      </rPr>
      <t xml:space="preserve">      Słuchanie </t>
    </r>
  </si>
  <si>
    <r>
      <t xml:space="preserve">Liczba pkt ECTS/ godz.dyd.  </t>
    </r>
    <r>
      <rPr>
        <b/>
        <sz val="9"/>
        <rFont val="Arial"/>
        <family val="2"/>
      </rPr>
      <t>w semestrze VI</t>
    </r>
  </si>
  <si>
    <r>
      <t xml:space="preserve">Liczba pkt ECTS/ godz.dyd.  </t>
    </r>
    <r>
      <rPr>
        <b/>
        <sz val="9"/>
        <rFont val="Arial"/>
        <family val="2"/>
      </rPr>
      <t>w semestrzeIV</t>
    </r>
  </si>
  <si>
    <t xml:space="preserve">egz./z. o.c </t>
  </si>
  <si>
    <t>zal./z. z o.</t>
  </si>
  <si>
    <t>z. z o./egz.</t>
  </si>
  <si>
    <t xml:space="preserve">egz. </t>
  </si>
  <si>
    <t>z.z o./egz.</t>
  </si>
  <si>
    <t xml:space="preserve">zal. z oc. </t>
  </si>
  <si>
    <r>
      <t xml:space="preserve">Forma studiów:  </t>
    </r>
    <r>
      <rPr>
        <b/>
        <sz val="10"/>
        <rFont val="Arial"/>
        <family val="2"/>
      </rPr>
      <t>niestacjonarne</t>
    </r>
  </si>
  <si>
    <r>
      <t xml:space="preserve">Forma studiów: </t>
    </r>
    <r>
      <rPr>
        <b/>
        <sz val="10"/>
        <rFont val="Arial"/>
        <family val="2"/>
      </rPr>
      <t xml:space="preserve"> niestacjonarne</t>
    </r>
  </si>
  <si>
    <r>
      <t xml:space="preserve">Profil kształcenia: </t>
    </r>
    <r>
      <rPr>
        <b/>
        <sz val="10"/>
        <rFont val="Arial"/>
        <family val="2"/>
      </rPr>
      <t>ogólnoakademicki</t>
    </r>
  </si>
  <si>
    <r>
      <t xml:space="preserve">Forma kształcenia/poziom studiów: </t>
    </r>
    <r>
      <rPr>
        <b/>
        <sz val="10"/>
        <rFont val="Arial"/>
        <family val="2"/>
      </rPr>
      <t>II stopnia</t>
    </r>
  </si>
  <si>
    <r>
      <t xml:space="preserve">Uzyskane kwalifikacje: </t>
    </r>
    <r>
      <rPr>
        <b/>
        <sz val="10"/>
        <rFont val="Arial"/>
        <family val="2"/>
      </rPr>
      <t>II stopnia</t>
    </r>
  </si>
  <si>
    <r>
      <t xml:space="preserve">Obszar kształcenia: </t>
    </r>
    <r>
      <rPr>
        <b/>
        <sz val="10"/>
        <rFont val="Arial"/>
        <family val="2"/>
      </rPr>
      <t>w zakresie nauk humanistycznych</t>
    </r>
  </si>
  <si>
    <r>
      <t>Uzyskane kwalifikacje:</t>
    </r>
    <r>
      <rPr>
        <b/>
        <sz val="10"/>
        <rFont val="Arial"/>
        <family val="2"/>
      </rPr>
      <t xml:space="preserve"> II stopnia</t>
    </r>
  </si>
  <si>
    <r>
      <t xml:space="preserve">Liczba pkt ECTS/ godz.dyd.  </t>
    </r>
    <r>
      <rPr>
        <b/>
        <sz val="9"/>
        <rFont val="Arial"/>
        <family val="2"/>
      </rPr>
      <t>w semestrze I</t>
    </r>
  </si>
  <si>
    <t>O - Wymagania ogólne</t>
  </si>
  <si>
    <t>A - Podstawowych</t>
  </si>
  <si>
    <t>B - Kierunkowych</t>
  </si>
  <si>
    <t>C - Specjalnościowych</t>
  </si>
  <si>
    <t>D - Specjalizacyjnych</t>
  </si>
  <si>
    <t>obszar nauk humanistycznych</t>
  </si>
  <si>
    <r>
      <t xml:space="preserve">Forma studiów:  </t>
    </r>
    <r>
      <rPr>
        <b/>
        <sz val="10"/>
        <rFont val="Arial"/>
        <family val="2"/>
      </rPr>
      <t>stacjonarne</t>
    </r>
  </si>
  <si>
    <r>
      <t>Forma studiów:</t>
    </r>
    <r>
      <rPr>
        <b/>
        <sz val="10"/>
        <rFont val="Arial"/>
        <family val="2"/>
      </rPr>
      <t xml:space="preserve">  stacjonarne</t>
    </r>
  </si>
  <si>
    <r>
      <t>Forma kształcenia/poziom studiów:</t>
    </r>
    <r>
      <rPr>
        <b/>
        <sz val="10"/>
        <rFont val="Arial"/>
        <family val="2"/>
      </rPr>
      <t xml:space="preserve"> II stopnia</t>
    </r>
  </si>
  <si>
    <r>
      <t>Profil kształcenia:</t>
    </r>
    <r>
      <rPr>
        <b/>
        <sz val="10"/>
        <rFont val="Arial"/>
        <family val="2"/>
      </rPr>
      <t xml:space="preserve"> ogólnoakademicki</t>
    </r>
  </si>
  <si>
    <t>egz./z z o.</t>
  </si>
  <si>
    <t>egz./z. z o.</t>
  </si>
  <si>
    <t>zal./z. z. o.</t>
  </si>
  <si>
    <t>egz./z.z o.</t>
  </si>
  <si>
    <t>egz./z. z oc.</t>
  </si>
  <si>
    <t xml:space="preserve">obszar nauk humanistycznych </t>
  </si>
  <si>
    <t>egz./z z.o</t>
  </si>
  <si>
    <t>Gramatyka opisowa języka niemieckiego</t>
  </si>
  <si>
    <t>Przykładowa tematyka: Komunikacja międzykulturowa/Lingwistyka tekstu/Podstawy teorii i praktyki przekładu literackiego/Literatura współczesna</t>
  </si>
  <si>
    <t xml:space="preserve"> Przykładowa tematyka: Komunikacja międzykulturowa/Lingwistyka tekstu/Podstawy teorii i praktyki przekładu literackiego/Literatura współczesna</t>
  </si>
  <si>
    <t>BHP w instytucjach edukacyjnych</t>
  </si>
  <si>
    <t xml:space="preserve">Uchwała Rady Wydziału Humanistycznego </t>
  </si>
  <si>
    <r>
      <t xml:space="preserve">Liczba pkt ECTS/ godz.dyd.  </t>
    </r>
    <r>
      <rPr>
        <b/>
        <sz val="9"/>
        <rFont val="Arial"/>
        <family val="2"/>
      </rPr>
      <t>w semestrze III</t>
    </r>
  </si>
  <si>
    <r>
      <t xml:space="preserve">Liczba pkt ECTS/ godz.dyd.  </t>
    </r>
    <r>
      <rPr>
        <b/>
        <sz val="9"/>
        <rFont val="Arial"/>
        <family val="2"/>
      </rPr>
      <t>w semestrze V</t>
    </r>
  </si>
  <si>
    <r>
      <t xml:space="preserve">Liczba pkt ECTS/ godz.dyd.  </t>
    </r>
    <r>
      <rPr>
        <b/>
        <sz val="9"/>
        <rFont val="Arial"/>
        <family val="2"/>
      </rPr>
      <t>w semestrze II</t>
    </r>
  </si>
  <si>
    <t>Specjalność: FILOLOGIA GERMAŃSKA</t>
  </si>
  <si>
    <t>Specjalność nauczycielska w zakresie języka niemieckiego</t>
  </si>
  <si>
    <t>zal</t>
  </si>
  <si>
    <t xml:space="preserve">Technologia informacyjna </t>
  </si>
  <si>
    <t>Przedmiot do wyboru ***</t>
  </si>
  <si>
    <t>*** Zagadnienia akwizycji języków/Interpretacja tekstu literackiego</t>
  </si>
  <si>
    <t>Nowe trendy w jęz./literaturoznawstwie *</t>
  </si>
  <si>
    <t>* do wyboru w zależności od wybranego seminarium magisterskiego</t>
  </si>
  <si>
    <t>* Oferta zgodna z ofertą Katedry w danym semestrze. Przykładowa tematyka: Wstęp do psycholingwistyki/Antropologia literatury</t>
  </si>
  <si>
    <t>Wykład monograficzny*</t>
  </si>
  <si>
    <t xml:space="preserve">** Oferta zgodna z ofertą Katedry w danym semestrze. </t>
  </si>
  <si>
    <t>Zajęcia specjalizacyjne** (jez./literaturoznawcze)</t>
  </si>
  <si>
    <t>** do wyboru w zależności od wybranego seminarium magisterskiego. Oferta zgodna z ofertą Katedry w danym semestrze.</t>
  </si>
  <si>
    <t>Zajęcia specjalizacyjne **(jez./literaturoznawcze)</t>
  </si>
  <si>
    <t>Nowe trendy w jęz./literaturoznawstwie*</t>
  </si>
  <si>
    <t>Przedmiot do wyboru***</t>
  </si>
  <si>
    <t>Zajęcia specjalizacyjne**(jez./literaturoznawcze)</t>
  </si>
  <si>
    <t>egz. *</t>
  </si>
  <si>
    <t>egz.*</t>
  </si>
  <si>
    <t>egz. ****</t>
  </si>
  <si>
    <t>egz.****</t>
  </si>
  <si>
    <t>Szkolenie w zakresie bezpieczeństwa i higieny pracy</t>
  </si>
  <si>
    <t>obowiązuje od roku akademickiego 2013/2014</t>
  </si>
  <si>
    <r>
      <t xml:space="preserve">Liczba pkt ECTS/ godz.dyd.  </t>
    </r>
    <r>
      <rPr>
        <b/>
        <sz val="9"/>
        <rFont val="Arial"/>
        <family val="2"/>
      </rPr>
      <t>w semestrze IV</t>
    </r>
  </si>
  <si>
    <t>Ochrona własności intelektualnej</t>
  </si>
  <si>
    <t>**** egzamin z PNJN obejmuje treści wszystkich komponentów, realizowanych w danym roku akademickim</t>
  </si>
  <si>
    <t>* egzamin z PNJN obejmuje treści wszystkich komponentów, realizowanych w danym roku akademickim</t>
  </si>
  <si>
    <t>*   egzamin z PNJN obejmuje treści wszystkich komponentów, realizowanych w danym roku akademickim</t>
  </si>
  <si>
    <t xml:space="preserve">opracowanie: dr Magdalena Makowska, dr Magdalena Thien </t>
  </si>
  <si>
    <t>opracowanie: dr Magdalena Makowska, dr Magdalena Thien</t>
  </si>
  <si>
    <r>
      <t xml:space="preserve">z dnia </t>
    </r>
    <r>
      <rPr>
        <b/>
        <sz val="10"/>
        <rFont val="Arial"/>
        <family val="2"/>
      </rPr>
      <t>12.03.2013 r.</t>
    </r>
  </si>
  <si>
    <t>z dnia 12.03.2013 r.</t>
  </si>
  <si>
    <t>Psychologia ogólna</t>
  </si>
  <si>
    <t>Pedagogika ogólna</t>
  </si>
  <si>
    <t>Psychologia</t>
  </si>
  <si>
    <t>Pedagogika</t>
  </si>
  <si>
    <t xml:space="preserve">Psychologia </t>
  </si>
  <si>
    <t xml:space="preserve">Pedagogika </t>
  </si>
  <si>
    <t xml:space="preserve">Praktyka przedmiotowo-metodyczna** </t>
  </si>
  <si>
    <t xml:space="preserve">Dydaktyka języka niemieckiego </t>
  </si>
  <si>
    <t>VII Praktyka**</t>
  </si>
  <si>
    <t>VII Praktyka *</t>
  </si>
  <si>
    <t>VII Praktyka przedmiotowo-metodyczna *</t>
  </si>
  <si>
    <t>zal z oc.</t>
  </si>
  <si>
    <t xml:space="preserve">* Praktyka przedmiotowo - metodyczna realizowana jest po semestrze IV, natomiast zaliczenie praktyki wraz z wpisem do indeksu odbywa się nie później </t>
  </si>
  <si>
    <t xml:space="preserve"> niż w semestrze VI przed przystąpieniem do egzaminu z Dydaktyki języka niemieckiego</t>
  </si>
  <si>
    <t>** Praktyka przedmiotowo-metodyczna realizowana jest po semestrze II, natomiast zaliczenie praktyki wraz z wpisem do indeksu odbywa się nie później niż w semestrze III,</t>
  </si>
  <si>
    <t>przed przystąpieniem do egzaminu z Dydaktyki języka niemieckiego</t>
  </si>
  <si>
    <t>** Praktyka przedmiotowo - metodyczna realizowana jest po semestrze II, natomiast zaliczenie praktyki wraz z wpisem do indeksu odbywa się nie później niż w semestrze III,</t>
  </si>
  <si>
    <t xml:space="preserve"> przed przystąpieniem do egzaminu z Dydaktyki języka niemieckiego </t>
  </si>
  <si>
    <t xml:space="preserve">* Praktyka przedmiotowo - metodyczna realizowana jest po semestrze II, natomiast zaliczenie praktyki wraz z wpisem do indeksu odbywa się nie później niż w semestrze III, </t>
  </si>
  <si>
    <t xml:space="preserve">przed przystąpieniem do egzaminu z Dydaktyki języka niemieckiego </t>
  </si>
  <si>
    <t xml:space="preserve">* Praktyka przedmiotowo-metodyczna realizowana jest po semestrze II, natomiast zaliczenie praktyki wraz z wpisem do indeksu odbywa się nie później niż w semestrze III, </t>
  </si>
  <si>
    <t>przed przystąpieniem do egzaminu z Dydaktyki języka niemieckiego.</t>
  </si>
  <si>
    <t>Specjalność nauczycielska w zakresie języka niemieckiego (kontynuacja)</t>
  </si>
  <si>
    <t>Specjalność nauczycielska w zakresie języka niemieckiego (bez kontynuacji)</t>
  </si>
  <si>
    <t>z. z oc./egz.</t>
  </si>
  <si>
    <t xml:space="preserve">zal. </t>
  </si>
  <si>
    <t>zalo/zalo</t>
  </si>
  <si>
    <t>PNJN - język specjalistyczny (ekonomia/prawo)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</si>
</sst>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%"/>
  </numFmts>
  <fonts count="5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40"/>
      <name val="Arial"/>
      <family val="2"/>
    </font>
    <font>
      <sz val="10"/>
      <color indexed="36"/>
      <name val="Arial"/>
      <family val="2"/>
    </font>
    <font>
      <sz val="10"/>
      <color indexed="17"/>
      <name val="Arial"/>
      <family val="2"/>
    </font>
    <font>
      <sz val="10"/>
      <color indexed="3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8"/>
      <color indexed="36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8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7" tint="0.39998000860214233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 style="medium"/>
      <right style="medium"/>
      <top/>
      <bottom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thin"/>
      <bottom style="medium"/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26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1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8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2" fillId="0" borderId="14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left"/>
    </xf>
    <xf numFmtId="0" fontId="0" fillId="0" borderId="14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33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11" xfId="0" applyBorder="1" applyAlignment="1">
      <alignment/>
    </xf>
    <xf numFmtId="0" fontId="0" fillId="0" borderId="47" xfId="0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0" borderId="33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16" xfId="0" applyFont="1" applyBorder="1" applyAlignment="1">
      <alignment/>
    </xf>
    <xf numFmtId="0" fontId="2" fillId="0" borderId="53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52" xfId="0" applyBorder="1" applyAlignment="1">
      <alignment horizontal="center"/>
    </xf>
    <xf numFmtId="0" fontId="0" fillId="0" borderId="54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55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33" xfId="0" applyFont="1" applyFill="1" applyBorder="1" applyAlignment="1">
      <alignment/>
    </xf>
    <xf numFmtId="0" fontId="3" fillId="0" borderId="56" xfId="0" applyFont="1" applyBorder="1" applyAlignment="1">
      <alignment/>
    </xf>
    <xf numFmtId="0" fontId="0" fillId="0" borderId="57" xfId="0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52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0" fillId="0" borderId="31" xfId="0" applyFill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18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59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6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46" xfId="0" applyBorder="1" applyAlignment="1">
      <alignment horizontal="center"/>
    </xf>
    <xf numFmtId="0" fontId="9" fillId="0" borderId="33" xfId="0" applyFont="1" applyBorder="1" applyAlignment="1">
      <alignment/>
    </xf>
    <xf numFmtId="0" fontId="9" fillId="0" borderId="62" xfId="0" applyFont="1" applyBorder="1" applyAlignment="1">
      <alignment/>
    </xf>
    <xf numFmtId="0" fontId="9" fillId="0" borderId="57" xfId="0" applyFont="1" applyBorder="1" applyAlignment="1">
      <alignment/>
    </xf>
    <xf numFmtId="0" fontId="0" fillId="0" borderId="63" xfId="0" applyBorder="1" applyAlignment="1">
      <alignment/>
    </xf>
    <xf numFmtId="0" fontId="6" fillId="0" borderId="25" xfId="0" applyFont="1" applyBorder="1" applyAlignment="1">
      <alignment horizontal="center"/>
    </xf>
    <xf numFmtId="0" fontId="5" fillId="0" borderId="64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62" xfId="0" applyFont="1" applyBorder="1" applyAlignment="1">
      <alignment/>
    </xf>
    <xf numFmtId="0" fontId="10" fillId="0" borderId="33" xfId="0" applyFont="1" applyBorder="1" applyAlignment="1">
      <alignment/>
    </xf>
    <xf numFmtId="0" fontId="6" fillId="0" borderId="58" xfId="0" applyFont="1" applyBorder="1" applyAlignment="1">
      <alignment horizontal="center"/>
    </xf>
    <xf numFmtId="0" fontId="9" fillId="0" borderId="57" xfId="0" applyFont="1" applyBorder="1" applyAlignment="1">
      <alignment/>
    </xf>
    <xf numFmtId="0" fontId="9" fillId="0" borderId="62" xfId="0" applyFont="1" applyBorder="1" applyAlignment="1">
      <alignment/>
    </xf>
    <xf numFmtId="0" fontId="9" fillId="0" borderId="54" xfId="0" applyFont="1" applyBorder="1" applyAlignment="1">
      <alignment/>
    </xf>
    <xf numFmtId="0" fontId="9" fillId="0" borderId="54" xfId="0" applyFont="1" applyBorder="1" applyAlignment="1">
      <alignment/>
    </xf>
    <xf numFmtId="0" fontId="9" fillId="0" borderId="65" xfId="0" applyFont="1" applyBorder="1" applyAlignment="1">
      <alignment/>
    </xf>
    <xf numFmtId="0" fontId="9" fillId="0" borderId="31" xfId="0" applyFont="1" applyBorder="1" applyAlignment="1">
      <alignment/>
    </xf>
    <xf numFmtId="0" fontId="2" fillId="0" borderId="66" xfId="0" applyFont="1" applyBorder="1" applyAlignment="1">
      <alignment/>
    </xf>
    <xf numFmtId="0" fontId="3" fillId="0" borderId="51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right"/>
    </xf>
    <xf numFmtId="0" fontId="6" fillId="0" borderId="47" xfId="0" applyFont="1" applyBorder="1" applyAlignment="1">
      <alignment/>
    </xf>
    <xf numFmtId="0" fontId="0" fillId="0" borderId="53" xfId="0" applyBorder="1" applyAlignment="1">
      <alignment/>
    </xf>
    <xf numFmtId="0" fontId="6" fillId="0" borderId="43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5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9" xfId="0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31" xfId="0" applyBorder="1" applyAlignment="1">
      <alignment horizontal="center"/>
    </xf>
    <xf numFmtId="0" fontId="0" fillId="0" borderId="38" xfId="0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59" xfId="0" applyBorder="1" applyAlignment="1">
      <alignment/>
    </xf>
    <xf numFmtId="0" fontId="0" fillId="0" borderId="3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3" fillId="0" borderId="0" xfId="0" applyFont="1" applyAlignment="1">
      <alignment/>
    </xf>
    <xf numFmtId="0" fontId="0" fillId="0" borderId="40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0" fillId="0" borderId="68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58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6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61" xfId="0" applyFont="1" applyBorder="1" applyAlignment="1">
      <alignment horizontal="center"/>
    </xf>
    <xf numFmtId="9" fontId="0" fillId="0" borderId="69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7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9" fontId="0" fillId="0" borderId="25" xfId="0" applyNumberFormat="1" applyBorder="1" applyAlignment="1">
      <alignment/>
    </xf>
    <xf numFmtId="9" fontId="0" fillId="0" borderId="27" xfId="0" applyNumberFormat="1" applyBorder="1" applyAlignment="1">
      <alignment/>
    </xf>
    <xf numFmtId="0" fontId="15" fillId="0" borderId="0" xfId="0" applyFont="1" applyAlignment="1">
      <alignment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34" xfId="0" applyBorder="1" applyAlignment="1">
      <alignment horizontal="center"/>
    </xf>
    <xf numFmtId="0" fontId="16" fillId="0" borderId="30" xfId="0" applyFont="1" applyBorder="1" applyAlignment="1">
      <alignment/>
    </xf>
    <xf numFmtId="0" fontId="16" fillId="0" borderId="0" xfId="0" applyFont="1" applyAlignment="1">
      <alignment/>
    </xf>
    <xf numFmtId="0" fontId="15" fillId="0" borderId="42" xfId="0" applyFont="1" applyBorder="1" applyAlignment="1">
      <alignment horizontal="center"/>
    </xf>
    <xf numFmtId="0" fontId="15" fillId="0" borderId="42" xfId="0" applyFont="1" applyBorder="1" applyAlignment="1">
      <alignment/>
    </xf>
    <xf numFmtId="0" fontId="15" fillId="0" borderId="2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5" fillId="0" borderId="25" xfId="0" applyFont="1" applyBorder="1" applyAlignment="1">
      <alignment/>
    </xf>
    <xf numFmtId="0" fontId="15" fillId="0" borderId="48" xfId="0" applyFont="1" applyBorder="1" applyAlignment="1">
      <alignment/>
    </xf>
    <xf numFmtId="0" fontId="15" fillId="0" borderId="25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72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54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0" fontId="0" fillId="0" borderId="38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11" fillId="0" borderId="42" xfId="0" applyFont="1" applyBorder="1" applyAlignment="1">
      <alignment/>
    </xf>
    <xf numFmtId="0" fontId="17" fillId="0" borderId="42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70" xfId="0" applyBorder="1" applyAlignment="1">
      <alignment/>
    </xf>
    <xf numFmtId="0" fontId="11" fillId="0" borderId="0" xfId="0" applyFont="1" applyAlignment="1">
      <alignment/>
    </xf>
    <xf numFmtId="0" fontId="17" fillId="0" borderId="2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2" fillId="0" borderId="69" xfId="0" applyNumberFormat="1" applyFont="1" applyBorder="1" applyAlignment="1">
      <alignment horizontal="center"/>
    </xf>
    <xf numFmtId="10" fontId="2" fillId="0" borderId="42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59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9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32" borderId="29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/>
    </xf>
    <xf numFmtId="0" fontId="0" fillId="32" borderId="41" xfId="0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32" borderId="23" xfId="0" applyFont="1" applyFill="1" applyBorder="1" applyAlignment="1">
      <alignment/>
    </xf>
    <xf numFmtId="0" fontId="0" fillId="32" borderId="49" xfId="0" applyFont="1" applyFill="1" applyBorder="1" applyAlignment="1">
      <alignment horizontal="center"/>
    </xf>
    <xf numFmtId="0" fontId="0" fillId="32" borderId="22" xfId="0" applyFont="1" applyFill="1" applyBorder="1" applyAlignment="1">
      <alignment/>
    </xf>
    <xf numFmtId="0" fontId="0" fillId="32" borderId="22" xfId="0" applyFont="1" applyFill="1" applyBorder="1" applyAlignment="1">
      <alignment horizontal="center"/>
    </xf>
    <xf numFmtId="0" fontId="0" fillId="32" borderId="65" xfId="0" applyFont="1" applyFill="1" applyBorder="1" applyAlignment="1">
      <alignment horizontal="center"/>
    </xf>
    <xf numFmtId="0" fontId="2" fillId="32" borderId="71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0" fontId="2" fillId="32" borderId="74" xfId="0" applyFont="1" applyFill="1" applyBorder="1" applyAlignment="1">
      <alignment horizontal="center"/>
    </xf>
    <xf numFmtId="0" fontId="2" fillId="32" borderId="75" xfId="0" applyFont="1" applyFill="1" applyBorder="1" applyAlignment="1">
      <alignment horizontal="center"/>
    </xf>
    <xf numFmtId="0" fontId="2" fillId="32" borderId="22" xfId="0" applyFont="1" applyFill="1" applyBorder="1" applyAlignment="1">
      <alignment/>
    </xf>
    <xf numFmtId="0" fontId="0" fillId="32" borderId="32" xfId="0" applyFont="1" applyFill="1" applyBorder="1" applyAlignment="1">
      <alignment/>
    </xf>
    <xf numFmtId="0" fontId="0" fillId="32" borderId="31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/>
    </xf>
    <xf numFmtId="0" fontId="0" fillId="32" borderId="67" xfId="0" applyFont="1" applyFill="1" applyBorder="1" applyAlignment="1">
      <alignment horizontal="center"/>
    </xf>
    <xf numFmtId="0" fontId="0" fillId="32" borderId="17" xfId="0" applyFont="1" applyFill="1" applyBorder="1" applyAlignment="1">
      <alignment/>
    </xf>
    <xf numFmtId="0" fontId="0" fillId="32" borderId="20" xfId="0" applyFont="1" applyFill="1" applyBorder="1" applyAlignment="1">
      <alignment horizontal="center"/>
    </xf>
    <xf numFmtId="0" fontId="0" fillId="32" borderId="54" xfId="0" applyFont="1" applyFill="1" applyBorder="1" applyAlignment="1">
      <alignment horizontal="center"/>
    </xf>
    <xf numFmtId="0" fontId="0" fillId="32" borderId="50" xfId="0" applyFont="1" applyFill="1" applyBorder="1" applyAlignment="1">
      <alignment/>
    </xf>
    <xf numFmtId="0" fontId="0" fillId="32" borderId="49" xfId="0" applyFont="1" applyFill="1" applyBorder="1" applyAlignment="1">
      <alignment horizontal="center"/>
    </xf>
    <xf numFmtId="0" fontId="0" fillId="32" borderId="36" xfId="0" applyFont="1" applyFill="1" applyBorder="1" applyAlignment="1">
      <alignment horizontal="center"/>
    </xf>
    <xf numFmtId="0" fontId="0" fillId="32" borderId="58" xfId="0" applyFont="1" applyFill="1" applyBorder="1" applyAlignment="1">
      <alignment horizontal="center"/>
    </xf>
    <xf numFmtId="0" fontId="0" fillId="32" borderId="51" xfId="0" applyFont="1" applyFill="1" applyBorder="1" applyAlignment="1">
      <alignment horizontal="center"/>
    </xf>
    <xf numFmtId="0" fontId="0" fillId="32" borderId="52" xfId="0" applyFont="1" applyFill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72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32" borderId="38" xfId="0" applyFont="1" applyFill="1" applyBorder="1" applyAlignment="1">
      <alignment/>
    </xf>
    <xf numFmtId="0" fontId="0" fillId="32" borderId="39" xfId="0" applyFont="1" applyFill="1" applyBorder="1" applyAlignment="1">
      <alignment/>
    </xf>
    <xf numFmtId="0" fontId="0" fillId="32" borderId="38" xfId="0" applyFont="1" applyFill="1" applyBorder="1" applyAlignment="1">
      <alignment horizontal="center"/>
    </xf>
    <xf numFmtId="0" fontId="0" fillId="32" borderId="40" xfId="0" applyFont="1" applyFill="1" applyBorder="1" applyAlignment="1">
      <alignment horizontal="center"/>
    </xf>
    <xf numFmtId="0" fontId="0" fillId="32" borderId="46" xfId="0" applyFont="1" applyFill="1" applyBorder="1" applyAlignment="1">
      <alignment horizontal="center"/>
    </xf>
    <xf numFmtId="0" fontId="0" fillId="32" borderId="42" xfId="0" applyFont="1" applyFill="1" applyBorder="1" applyAlignment="1">
      <alignment horizontal="center"/>
    </xf>
    <xf numFmtId="0" fontId="0" fillId="32" borderId="62" xfId="0" applyFont="1" applyFill="1" applyBorder="1" applyAlignment="1">
      <alignment horizontal="center"/>
    </xf>
    <xf numFmtId="0" fontId="0" fillId="32" borderId="42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28" xfId="0" applyFont="1" applyFill="1" applyBorder="1" applyAlignment="1">
      <alignment/>
    </xf>
    <xf numFmtId="0" fontId="0" fillId="32" borderId="30" xfId="0" applyFont="1" applyFill="1" applyBorder="1" applyAlignment="1">
      <alignment/>
    </xf>
    <xf numFmtId="0" fontId="0" fillId="32" borderId="28" xfId="0" applyFont="1" applyFill="1" applyBorder="1" applyAlignment="1">
      <alignment horizontal="center"/>
    </xf>
    <xf numFmtId="0" fontId="0" fillId="32" borderId="73" xfId="0" applyFont="1" applyFill="1" applyBorder="1" applyAlignment="1">
      <alignment horizontal="center"/>
    </xf>
    <xf numFmtId="0" fontId="0" fillId="32" borderId="29" xfId="0" applyFont="1" applyFill="1" applyBorder="1" applyAlignment="1">
      <alignment/>
    </xf>
    <xf numFmtId="0" fontId="0" fillId="32" borderId="72" xfId="0" applyFont="1" applyFill="1" applyBorder="1" applyAlignment="1">
      <alignment horizontal="center"/>
    </xf>
    <xf numFmtId="0" fontId="0" fillId="32" borderId="19" xfId="0" applyFont="1" applyFill="1" applyBorder="1" applyAlignment="1">
      <alignment/>
    </xf>
    <xf numFmtId="0" fontId="0" fillId="32" borderId="20" xfId="0" applyFont="1" applyFill="1" applyBorder="1" applyAlignment="1">
      <alignment/>
    </xf>
    <xf numFmtId="0" fontId="0" fillId="0" borderId="76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74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67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3" xfId="0" applyFont="1" applyBorder="1" applyAlignment="1">
      <alignment/>
    </xf>
    <xf numFmtId="0" fontId="2" fillId="0" borderId="43" xfId="0" applyFont="1" applyBorder="1" applyAlignment="1">
      <alignment horizontal="center"/>
    </xf>
    <xf numFmtId="9" fontId="2" fillId="0" borderId="48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9" fontId="2" fillId="0" borderId="20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7" fillId="0" borderId="42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9" xfId="0" applyFont="1" applyBorder="1" applyAlignment="1">
      <alignment horizontal="right"/>
    </xf>
    <xf numFmtId="0" fontId="0" fillId="0" borderId="39" xfId="0" applyFont="1" applyBorder="1" applyAlignment="1">
      <alignment horizontal="left"/>
    </xf>
    <xf numFmtId="0" fontId="20" fillId="0" borderId="21" xfId="0" applyFont="1" applyBorder="1" applyAlignment="1">
      <alignment horizontal="center"/>
    </xf>
    <xf numFmtId="0" fontId="0" fillId="5" borderId="0" xfId="0" applyFill="1" applyAlignment="1">
      <alignment/>
    </xf>
    <xf numFmtId="0" fontId="0" fillId="5" borderId="66" xfId="0" applyFill="1" applyBorder="1" applyAlignment="1">
      <alignment horizontal="center"/>
    </xf>
    <xf numFmtId="0" fontId="0" fillId="5" borderId="60" xfId="0" applyFill="1" applyBorder="1" applyAlignment="1">
      <alignment horizontal="center"/>
    </xf>
    <xf numFmtId="0" fontId="0" fillId="5" borderId="69" xfId="0" applyFill="1" applyBorder="1" applyAlignment="1">
      <alignment horizontal="center"/>
    </xf>
    <xf numFmtId="0" fontId="2" fillId="5" borderId="66" xfId="0" applyFont="1" applyFill="1" applyBorder="1" applyAlignment="1">
      <alignment horizontal="center"/>
    </xf>
    <xf numFmtId="0" fontId="2" fillId="5" borderId="60" xfId="0" applyFont="1" applyFill="1" applyBorder="1" applyAlignment="1">
      <alignment horizontal="center"/>
    </xf>
    <xf numFmtId="0" fontId="0" fillId="16" borderId="60" xfId="0" applyFill="1" applyBorder="1" applyAlignment="1">
      <alignment horizontal="center"/>
    </xf>
    <xf numFmtId="0" fontId="0" fillId="16" borderId="69" xfId="0" applyFill="1" applyBorder="1" applyAlignment="1">
      <alignment horizontal="center"/>
    </xf>
    <xf numFmtId="0" fontId="2" fillId="16" borderId="66" xfId="0" applyFont="1" applyFill="1" applyBorder="1" applyAlignment="1">
      <alignment horizontal="center"/>
    </xf>
    <xf numFmtId="0" fontId="2" fillId="16" borderId="60" xfId="0" applyFont="1" applyFill="1" applyBorder="1" applyAlignment="1">
      <alignment horizontal="center"/>
    </xf>
    <xf numFmtId="0" fontId="0" fillId="16" borderId="0" xfId="0" applyFill="1" applyAlignment="1">
      <alignment/>
    </xf>
    <xf numFmtId="0" fontId="0" fillId="33" borderId="68" xfId="0" applyFill="1" applyBorder="1" applyAlignment="1">
      <alignment horizontal="center"/>
    </xf>
    <xf numFmtId="0" fontId="2" fillId="33" borderId="60" xfId="0" applyFont="1" applyFill="1" applyBorder="1" applyAlignment="1">
      <alignment horizontal="center"/>
    </xf>
    <xf numFmtId="0" fontId="0" fillId="33" borderId="60" xfId="0" applyFill="1" applyBorder="1" applyAlignment="1">
      <alignment horizontal="center"/>
    </xf>
    <xf numFmtId="0" fontId="2" fillId="33" borderId="66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1" fillId="33" borderId="16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22" fillId="33" borderId="55" xfId="0" applyFont="1" applyFill="1" applyBorder="1" applyAlignment="1">
      <alignment/>
    </xf>
    <xf numFmtId="0" fontId="22" fillId="33" borderId="0" xfId="0" applyFont="1" applyFill="1" applyAlignment="1">
      <alignment/>
    </xf>
    <xf numFmtId="0" fontId="2" fillId="33" borderId="68" xfId="0" applyFont="1" applyFill="1" applyBorder="1" applyAlignment="1">
      <alignment/>
    </xf>
    <xf numFmtId="0" fontId="2" fillId="33" borderId="61" xfId="0" applyFont="1" applyFill="1" applyBorder="1" applyAlignment="1">
      <alignment/>
    </xf>
    <xf numFmtId="0" fontId="0" fillId="33" borderId="61" xfId="0" applyFont="1" applyFill="1" applyBorder="1" applyAlignment="1">
      <alignment/>
    </xf>
    <xf numFmtId="0" fontId="0" fillId="33" borderId="61" xfId="0" applyFill="1" applyBorder="1" applyAlignment="1">
      <alignment/>
    </xf>
    <xf numFmtId="0" fontId="0" fillId="33" borderId="77" xfId="0" applyFill="1" applyBorder="1" applyAlignment="1">
      <alignment/>
    </xf>
    <xf numFmtId="0" fontId="0" fillId="33" borderId="61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3" borderId="60" xfId="0" applyFill="1" applyBorder="1" applyAlignment="1">
      <alignment/>
    </xf>
    <xf numFmtId="0" fontId="0" fillId="33" borderId="66" xfId="0" applyFill="1" applyBorder="1" applyAlignment="1">
      <alignment/>
    </xf>
    <xf numFmtId="0" fontId="0" fillId="33" borderId="66" xfId="0" applyFill="1" applyBorder="1" applyAlignment="1">
      <alignment horizontal="center"/>
    </xf>
    <xf numFmtId="0" fontId="2" fillId="16" borderId="66" xfId="0" applyFont="1" applyFill="1" applyBorder="1" applyAlignment="1">
      <alignment horizontal="center"/>
    </xf>
    <xf numFmtId="0" fontId="0" fillId="5" borderId="37" xfId="0" applyFill="1" applyBorder="1" applyAlignment="1">
      <alignment/>
    </xf>
    <xf numFmtId="0" fontId="2" fillId="5" borderId="68" xfId="0" applyFont="1" applyFill="1" applyBorder="1" applyAlignment="1">
      <alignment horizontal="center"/>
    </xf>
    <xf numFmtId="0" fontId="2" fillId="5" borderId="66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55" xfId="0" applyFill="1" applyBorder="1" applyAlignment="1">
      <alignment/>
    </xf>
    <xf numFmtId="0" fontId="2" fillId="33" borderId="61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78" xfId="0" applyFill="1" applyBorder="1" applyAlignment="1">
      <alignment horizontal="center"/>
    </xf>
    <xf numFmtId="0" fontId="0" fillId="33" borderId="66" xfId="0" applyFill="1" applyBorder="1" applyAlignment="1">
      <alignment/>
    </xf>
    <xf numFmtId="0" fontId="15" fillId="33" borderId="68" xfId="0" applyFont="1" applyFill="1" applyBorder="1" applyAlignment="1">
      <alignment horizontal="center"/>
    </xf>
    <xf numFmtId="0" fontId="15" fillId="33" borderId="77" xfId="0" applyFont="1" applyFill="1" applyBorder="1" applyAlignment="1">
      <alignment horizontal="center"/>
    </xf>
    <xf numFmtId="0" fontId="0" fillId="2" borderId="68" xfId="0" applyFill="1" applyBorder="1" applyAlignment="1">
      <alignment/>
    </xf>
    <xf numFmtId="0" fontId="0" fillId="2" borderId="43" xfId="0" applyFill="1" applyBorder="1" applyAlignment="1">
      <alignment/>
    </xf>
    <xf numFmtId="0" fontId="2" fillId="2" borderId="79" xfId="0" applyFont="1" applyFill="1" applyBorder="1" applyAlignment="1">
      <alignment horizontal="center"/>
    </xf>
    <xf numFmtId="0" fontId="2" fillId="2" borderId="78" xfId="0" applyFont="1" applyFill="1" applyBorder="1" applyAlignment="1">
      <alignment horizontal="center"/>
    </xf>
    <xf numFmtId="0" fontId="2" fillId="2" borderId="60" xfId="0" applyFont="1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69" xfId="0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2" borderId="6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38" xfId="0" applyFill="1" applyBorder="1" applyAlignment="1">
      <alignment/>
    </xf>
    <xf numFmtId="0" fontId="0" fillId="2" borderId="80" xfId="0" applyFill="1" applyBorder="1" applyAlignment="1">
      <alignment/>
    </xf>
    <xf numFmtId="0" fontId="0" fillId="2" borderId="46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62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9" xfId="0" applyFill="1" applyBorder="1" applyAlignment="1">
      <alignment/>
    </xf>
    <xf numFmtId="0" fontId="6" fillId="2" borderId="47" xfId="0" applyFont="1" applyFill="1" applyBorder="1" applyAlignment="1">
      <alignment/>
    </xf>
    <xf numFmtId="0" fontId="0" fillId="2" borderId="58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53" xfId="0" applyFill="1" applyBorder="1" applyAlignment="1">
      <alignment/>
    </xf>
    <xf numFmtId="0" fontId="0" fillId="2" borderId="44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2" borderId="6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74" xfId="0" applyFill="1" applyBorder="1" applyAlignment="1">
      <alignment/>
    </xf>
    <xf numFmtId="0" fontId="6" fillId="2" borderId="22" xfId="0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71" xfId="0" applyFill="1" applyBorder="1" applyAlignment="1">
      <alignment horizontal="center"/>
    </xf>
    <xf numFmtId="0" fontId="0" fillId="2" borderId="43" xfId="0" applyFont="1" applyFill="1" applyBorder="1" applyAlignment="1">
      <alignment/>
    </xf>
    <xf numFmtId="0" fontId="0" fillId="2" borderId="68" xfId="0" applyFont="1" applyFill="1" applyBorder="1" applyAlignment="1">
      <alignment/>
    </xf>
    <xf numFmtId="0" fontId="2" fillId="2" borderId="79" xfId="0" applyFont="1" applyFill="1" applyBorder="1" applyAlignment="1">
      <alignment horizontal="center"/>
    </xf>
    <xf numFmtId="0" fontId="2" fillId="2" borderId="78" xfId="0" applyFont="1" applyFill="1" applyBorder="1" applyAlignment="1">
      <alignment horizontal="center"/>
    </xf>
    <xf numFmtId="0" fontId="0" fillId="2" borderId="60" xfId="0" applyFont="1" applyFill="1" applyBorder="1" applyAlignment="1">
      <alignment horizontal="center"/>
    </xf>
    <xf numFmtId="0" fontId="0" fillId="2" borderId="69" xfId="0" applyFont="1" applyFill="1" applyBorder="1" applyAlignment="1">
      <alignment horizontal="center"/>
    </xf>
    <xf numFmtId="0" fontId="0" fillId="2" borderId="80" xfId="0" applyFont="1" applyFill="1" applyBorder="1" applyAlignment="1">
      <alignment/>
    </xf>
    <xf numFmtId="0" fontId="0" fillId="2" borderId="38" xfId="0" applyFont="1" applyFill="1" applyBorder="1" applyAlignment="1">
      <alignment/>
    </xf>
    <xf numFmtId="0" fontId="0" fillId="2" borderId="46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62" xfId="0" applyFont="1" applyFill="1" applyBorder="1" applyAlignment="1">
      <alignment horizontal="center"/>
    </xf>
    <xf numFmtId="0" fontId="6" fillId="2" borderId="47" xfId="0" applyFont="1" applyFill="1" applyBorder="1" applyAlignment="1">
      <alignment/>
    </xf>
    <xf numFmtId="0" fontId="0" fillId="2" borderId="49" xfId="0" applyFont="1" applyFill="1" applyBorder="1" applyAlignment="1">
      <alignment/>
    </xf>
    <xf numFmtId="0" fontId="0" fillId="2" borderId="36" xfId="0" applyFont="1" applyFill="1" applyBorder="1" applyAlignment="1">
      <alignment horizontal="center"/>
    </xf>
    <xf numFmtId="0" fontId="0" fillId="2" borderId="58" xfId="0" applyFont="1" applyFill="1" applyBorder="1" applyAlignment="1">
      <alignment horizontal="center"/>
    </xf>
    <xf numFmtId="0" fontId="0" fillId="2" borderId="5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2" borderId="57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0" fillId="16" borderId="43" xfId="0" applyFill="1" applyBorder="1" applyAlignment="1">
      <alignment horizontal="center"/>
    </xf>
    <xf numFmtId="0" fontId="2" fillId="16" borderId="61" xfId="0" applyFont="1" applyFill="1" applyBorder="1" applyAlignment="1">
      <alignment horizontal="center"/>
    </xf>
    <xf numFmtId="0" fontId="2" fillId="16" borderId="77" xfId="0" applyFont="1" applyFill="1" applyBorder="1" applyAlignment="1">
      <alignment horizontal="center"/>
    </xf>
    <xf numFmtId="0" fontId="2" fillId="5" borderId="77" xfId="0" applyFont="1" applyFill="1" applyBorder="1" applyAlignment="1">
      <alignment horizontal="center"/>
    </xf>
    <xf numFmtId="0" fontId="0" fillId="2" borderId="49" xfId="0" applyFont="1" applyFill="1" applyBorder="1" applyAlignment="1">
      <alignment/>
    </xf>
    <xf numFmtId="0" fontId="0" fillId="2" borderId="36" xfId="0" applyFont="1" applyFill="1" applyBorder="1" applyAlignment="1">
      <alignment horizontal="center"/>
    </xf>
    <xf numFmtId="0" fontId="0" fillId="2" borderId="58" xfId="0" applyFont="1" applyFill="1" applyBorder="1" applyAlignment="1">
      <alignment horizontal="center"/>
    </xf>
    <xf numFmtId="0" fontId="0" fillId="2" borderId="5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2" borderId="57" xfId="0" applyFont="1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3" borderId="61" xfId="0" applyFont="1" applyFill="1" applyBorder="1" applyAlignment="1">
      <alignment horizontal="center"/>
    </xf>
    <xf numFmtId="0" fontId="0" fillId="33" borderId="61" xfId="0" applyFill="1" applyBorder="1" applyAlignment="1">
      <alignment horizontal="center"/>
    </xf>
    <xf numFmtId="0" fontId="0" fillId="33" borderId="61" xfId="0" applyFont="1" applyFill="1" applyBorder="1" applyAlignment="1">
      <alignment horizontal="center"/>
    </xf>
    <xf numFmtId="0" fontId="0" fillId="33" borderId="60" xfId="0" applyFont="1" applyFill="1" applyBorder="1" applyAlignment="1">
      <alignment horizontal="center"/>
    </xf>
    <xf numFmtId="0" fontId="0" fillId="33" borderId="66" xfId="0" applyFont="1" applyFill="1" applyBorder="1" applyAlignment="1">
      <alignment/>
    </xf>
    <xf numFmtId="0" fontId="0" fillId="33" borderId="66" xfId="0" applyFont="1" applyFill="1" applyBorder="1" applyAlignment="1">
      <alignment horizontal="center"/>
    </xf>
    <xf numFmtId="0" fontId="2" fillId="33" borderId="68" xfId="0" applyFont="1" applyFill="1" applyBorder="1" applyAlignment="1">
      <alignment horizontal="center"/>
    </xf>
    <xf numFmtId="0" fontId="2" fillId="33" borderId="77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2" borderId="53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44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59" xfId="0" applyFont="1" applyFill="1" applyBorder="1" applyAlignment="1">
      <alignment horizontal="center"/>
    </xf>
    <xf numFmtId="0" fontId="0" fillId="2" borderId="63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6" fillId="2" borderId="22" xfId="0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0" fillId="2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71" xfId="0" applyFont="1" applyFill="1" applyBorder="1" applyAlignment="1">
      <alignment horizontal="center"/>
    </xf>
    <xf numFmtId="0" fontId="0" fillId="33" borderId="77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60" xfId="0" applyFont="1" applyFill="1" applyBorder="1" applyAlignment="1">
      <alignment horizontal="center"/>
    </xf>
    <xf numFmtId="0" fontId="2" fillId="33" borderId="78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52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77" xfId="0" applyFont="1" applyFill="1" applyBorder="1" applyAlignment="1">
      <alignment/>
    </xf>
    <xf numFmtId="0" fontId="0" fillId="33" borderId="77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2" fillId="5" borderId="68" xfId="0" applyFont="1" applyFill="1" applyBorder="1" applyAlignment="1">
      <alignment horizontal="center"/>
    </xf>
    <xf numFmtId="0" fontId="0" fillId="5" borderId="66" xfId="0" applyFont="1" applyFill="1" applyBorder="1" applyAlignment="1">
      <alignment horizontal="center"/>
    </xf>
    <xf numFmtId="0" fontId="0" fillId="5" borderId="60" xfId="0" applyFont="1" applyFill="1" applyBorder="1" applyAlignment="1">
      <alignment horizontal="center"/>
    </xf>
    <xf numFmtId="0" fontId="2" fillId="16" borderId="68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61" xfId="0" applyFont="1" applyFill="1" applyBorder="1" applyAlignment="1">
      <alignment horizontal="center"/>
    </xf>
    <xf numFmtId="0" fontId="0" fillId="33" borderId="61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2" borderId="78" xfId="0" applyFont="1" applyFill="1" applyBorder="1" applyAlignment="1">
      <alignment/>
    </xf>
    <xf numFmtId="0" fontId="0" fillId="2" borderId="60" xfId="0" applyFont="1" applyFill="1" applyBorder="1" applyAlignment="1">
      <alignment/>
    </xf>
    <xf numFmtId="0" fontId="0" fillId="2" borderId="60" xfId="0" applyFont="1" applyFill="1" applyBorder="1" applyAlignment="1">
      <alignment horizontal="center"/>
    </xf>
    <xf numFmtId="0" fontId="0" fillId="2" borderId="24" xfId="0" applyFont="1" applyFill="1" applyBorder="1" applyAlignment="1">
      <alignment/>
    </xf>
    <xf numFmtId="0" fontId="0" fillId="2" borderId="44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0" fillId="32" borderId="14" xfId="0" applyFill="1" applyBorder="1" applyAlignment="1">
      <alignment/>
    </xf>
    <xf numFmtId="0" fontId="0" fillId="2" borderId="79" xfId="0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2" fillId="2" borderId="33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3" fillId="32" borderId="59" xfId="0" applyFont="1" applyFill="1" applyBorder="1" applyAlignment="1">
      <alignment/>
    </xf>
    <xf numFmtId="0" fontId="0" fillId="32" borderId="11" xfId="0" applyFill="1" applyBorder="1" applyAlignment="1">
      <alignment horizontal="center"/>
    </xf>
    <xf numFmtId="0" fontId="3" fillId="32" borderId="18" xfId="0" applyFont="1" applyFill="1" applyBorder="1" applyAlignment="1">
      <alignment/>
    </xf>
    <xf numFmtId="0" fontId="3" fillId="32" borderId="33" xfId="0" applyFont="1" applyFill="1" applyBorder="1" applyAlignment="1">
      <alignment/>
    </xf>
    <xf numFmtId="0" fontId="3" fillId="32" borderId="18" xfId="0" applyFont="1" applyFill="1" applyBorder="1" applyAlignment="1">
      <alignment/>
    </xf>
    <xf numFmtId="0" fontId="0" fillId="32" borderId="11" xfId="0" applyFill="1" applyBorder="1" applyAlignment="1">
      <alignment/>
    </xf>
    <xf numFmtId="0" fontId="3" fillId="32" borderId="33" xfId="0" applyFont="1" applyFill="1" applyBorder="1" applyAlignment="1">
      <alignment/>
    </xf>
    <xf numFmtId="0" fontId="3" fillId="32" borderId="18" xfId="0" applyFont="1" applyFill="1" applyBorder="1" applyAlignment="1">
      <alignment/>
    </xf>
    <xf numFmtId="0" fontId="0" fillId="32" borderId="13" xfId="0" applyFill="1" applyBorder="1" applyAlignment="1">
      <alignment/>
    </xf>
    <xf numFmtId="0" fontId="3" fillId="32" borderId="21" xfId="0" applyFont="1" applyFill="1" applyBorder="1" applyAlignment="1">
      <alignment/>
    </xf>
    <xf numFmtId="0" fontId="3" fillId="32" borderId="56" xfId="0" applyFont="1" applyFill="1" applyBorder="1" applyAlignment="1">
      <alignment/>
    </xf>
    <xf numFmtId="0" fontId="0" fillId="32" borderId="52" xfId="0" applyFill="1" applyBorder="1" applyAlignment="1">
      <alignment horizontal="center"/>
    </xf>
    <xf numFmtId="0" fontId="3" fillId="32" borderId="24" xfId="0" applyFont="1" applyFill="1" applyBorder="1" applyAlignment="1">
      <alignment/>
    </xf>
    <xf numFmtId="0" fontId="6" fillId="32" borderId="58" xfId="0" applyFont="1" applyFill="1" applyBorder="1" applyAlignment="1">
      <alignment horizontal="center"/>
    </xf>
    <xf numFmtId="0" fontId="6" fillId="32" borderId="51" xfId="0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3" fillId="32" borderId="24" xfId="0" applyFont="1" applyFill="1" applyBorder="1" applyAlignment="1">
      <alignment/>
    </xf>
    <xf numFmtId="0" fontId="0" fillId="32" borderId="44" xfId="0" applyFill="1" applyBorder="1" applyAlignment="1">
      <alignment/>
    </xf>
    <xf numFmtId="0" fontId="3" fillId="32" borderId="18" xfId="0" applyFont="1" applyFill="1" applyBorder="1" applyAlignment="1">
      <alignment horizontal="left"/>
    </xf>
    <xf numFmtId="0" fontId="3" fillId="32" borderId="25" xfId="0" applyFont="1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45" xfId="0" applyFill="1" applyBorder="1" applyAlignment="1">
      <alignment/>
    </xf>
    <xf numFmtId="0" fontId="0" fillId="32" borderId="21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15" xfId="0" applyFill="1" applyBorder="1" applyAlignment="1">
      <alignment/>
    </xf>
    <xf numFmtId="0" fontId="4" fillId="5" borderId="43" xfId="0" applyFont="1" applyFill="1" applyBorder="1" applyAlignment="1">
      <alignment horizontal="center"/>
    </xf>
    <xf numFmtId="0" fontId="2" fillId="5" borderId="79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2" borderId="43" xfId="0" applyFont="1" applyFill="1" applyBorder="1" applyAlignment="1">
      <alignment/>
    </xf>
    <xf numFmtId="0" fontId="0" fillId="2" borderId="68" xfId="0" applyFont="1" applyFill="1" applyBorder="1" applyAlignment="1">
      <alignment horizontal="center"/>
    </xf>
    <xf numFmtId="0" fontId="0" fillId="2" borderId="69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0" fontId="0" fillId="2" borderId="80" xfId="0" applyFont="1" applyFill="1" applyBorder="1" applyAlignment="1">
      <alignment/>
    </xf>
    <xf numFmtId="0" fontId="0" fillId="2" borderId="38" xfId="0" applyFont="1" applyFill="1" applyBorder="1" applyAlignment="1">
      <alignment/>
    </xf>
    <xf numFmtId="0" fontId="0" fillId="2" borderId="46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62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52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66" xfId="0" applyFont="1" applyFill="1" applyBorder="1" applyAlignment="1">
      <alignment/>
    </xf>
    <xf numFmtId="0" fontId="2" fillId="2" borderId="68" xfId="0" applyFont="1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2" fillId="5" borderId="61" xfId="0" applyFont="1" applyFill="1" applyBorder="1" applyAlignment="1">
      <alignment horizontal="center"/>
    </xf>
    <xf numFmtId="0" fontId="0" fillId="2" borderId="68" xfId="0" applyFont="1" applyFill="1" applyBorder="1" applyAlignment="1">
      <alignment/>
    </xf>
    <xf numFmtId="0" fontId="2" fillId="33" borderId="68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17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54" xfId="0" applyFont="1" applyFill="1" applyBorder="1" applyAlignment="1">
      <alignment horizontal="center"/>
    </xf>
    <xf numFmtId="0" fontId="15" fillId="2" borderId="0" xfId="0" applyFont="1" applyFill="1" applyAlignment="1">
      <alignment/>
    </xf>
    <xf numFmtId="0" fontId="0" fillId="33" borderId="14" xfId="0" applyFont="1" applyFill="1" applyBorder="1" applyAlignment="1">
      <alignment/>
    </xf>
    <xf numFmtId="0" fontId="0" fillId="33" borderId="78" xfId="0" applyFont="1" applyFill="1" applyBorder="1" applyAlignment="1">
      <alignment horizontal="center"/>
    </xf>
    <xf numFmtId="0" fontId="0" fillId="33" borderId="66" xfId="0" applyFont="1" applyFill="1" applyBorder="1" applyAlignment="1">
      <alignment horizontal="center"/>
    </xf>
    <xf numFmtId="0" fontId="0" fillId="33" borderId="68" xfId="0" applyFont="1" applyFill="1" applyBorder="1" applyAlignment="1">
      <alignment horizontal="center"/>
    </xf>
    <xf numFmtId="0" fontId="0" fillId="33" borderId="66" xfId="0" applyFont="1" applyFill="1" applyBorder="1" applyAlignment="1">
      <alignment/>
    </xf>
    <xf numFmtId="0" fontId="0" fillId="33" borderId="77" xfId="0" applyFont="1" applyFill="1" applyBorder="1" applyAlignment="1">
      <alignment horizontal="center"/>
    </xf>
    <xf numFmtId="0" fontId="0" fillId="5" borderId="37" xfId="0" applyFont="1" applyFill="1" applyBorder="1" applyAlignment="1">
      <alignment/>
    </xf>
    <xf numFmtId="0" fontId="0" fillId="5" borderId="69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5" borderId="69" xfId="0" applyFont="1" applyFill="1" applyBorder="1" applyAlignment="1">
      <alignment horizontal="center"/>
    </xf>
    <xf numFmtId="0" fontId="0" fillId="33" borderId="60" xfId="0" applyFont="1" applyFill="1" applyBorder="1" applyAlignment="1">
      <alignment/>
    </xf>
    <xf numFmtId="0" fontId="0" fillId="33" borderId="78" xfId="0" applyFont="1" applyFill="1" applyBorder="1" applyAlignment="1">
      <alignment/>
    </xf>
    <xf numFmtId="0" fontId="0" fillId="2" borderId="68" xfId="0" applyFont="1" applyFill="1" applyBorder="1" applyAlignment="1">
      <alignment horizontal="center"/>
    </xf>
    <xf numFmtId="0" fontId="0" fillId="2" borderId="74" xfId="0" applyFont="1" applyFill="1" applyBorder="1" applyAlignment="1">
      <alignment/>
    </xf>
    <xf numFmtId="0" fontId="2" fillId="33" borderId="66" xfId="0" applyFont="1" applyFill="1" applyBorder="1" applyAlignment="1">
      <alignment/>
    </xf>
    <xf numFmtId="0" fontId="2" fillId="33" borderId="60" xfId="0" applyFont="1" applyFill="1" applyBorder="1" applyAlignment="1">
      <alignment/>
    </xf>
    <xf numFmtId="172" fontId="2" fillId="5" borderId="66" xfId="0" applyNumberFormat="1" applyFont="1" applyFill="1" applyBorder="1" applyAlignment="1">
      <alignment horizontal="center"/>
    </xf>
    <xf numFmtId="2" fontId="2" fillId="5" borderId="66" xfId="0" applyNumberFormat="1" applyFont="1" applyFill="1" applyBorder="1" applyAlignment="1">
      <alignment horizontal="center"/>
    </xf>
    <xf numFmtId="0" fontId="2" fillId="5" borderId="77" xfId="0" applyFont="1" applyFill="1" applyBorder="1" applyAlignment="1">
      <alignment/>
    </xf>
    <xf numFmtId="172" fontId="2" fillId="2" borderId="78" xfId="0" applyNumberFormat="1" applyFont="1" applyFill="1" applyBorder="1" applyAlignment="1">
      <alignment horizontal="center"/>
    </xf>
    <xf numFmtId="0" fontId="14" fillId="33" borderId="60" xfId="0" applyFont="1" applyFill="1" applyBorder="1" applyAlignment="1">
      <alignment horizontal="center"/>
    </xf>
    <xf numFmtId="0" fontId="14" fillId="33" borderId="66" xfId="0" applyFont="1" applyFill="1" applyBorder="1" applyAlignment="1">
      <alignment horizontal="center"/>
    </xf>
    <xf numFmtId="0" fontId="14" fillId="33" borderId="68" xfId="0" applyFont="1" applyFill="1" applyBorder="1" applyAlignment="1">
      <alignment horizontal="center"/>
    </xf>
    <xf numFmtId="0" fontId="0" fillId="33" borderId="77" xfId="0" applyFill="1" applyBorder="1" applyAlignment="1">
      <alignment horizontal="center"/>
    </xf>
    <xf numFmtId="0" fontId="0" fillId="2" borderId="0" xfId="0" applyFont="1" applyFill="1" applyAlignment="1">
      <alignment/>
    </xf>
    <xf numFmtId="1" fontId="2" fillId="2" borderId="78" xfId="0" applyNumberFormat="1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2" fillId="33" borderId="78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5" borderId="43" xfId="0" applyFont="1" applyFill="1" applyBorder="1" applyAlignment="1">
      <alignment horizontal="center"/>
    </xf>
    <xf numFmtId="0" fontId="2" fillId="33" borderId="43" xfId="0" applyFont="1" applyFill="1" applyBorder="1" applyAlignment="1">
      <alignment/>
    </xf>
    <xf numFmtId="0" fontId="17" fillId="33" borderId="0" xfId="0" applyFont="1" applyFill="1" applyAlignment="1">
      <alignment/>
    </xf>
    <xf numFmtId="0" fontId="0" fillId="2" borderId="24" xfId="0" applyFont="1" applyFill="1" applyBorder="1" applyAlignment="1">
      <alignment horizontal="center"/>
    </xf>
    <xf numFmtId="0" fontId="0" fillId="5" borderId="66" xfId="0" applyFont="1" applyFill="1" applyBorder="1" applyAlignment="1">
      <alignment horizontal="center"/>
    </xf>
    <xf numFmtId="0" fontId="0" fillId="5" borderId="60" xfId="0" applyFont="1" applyFill="1" applyBorder="1" applyAlignment="1">
      <alignment horizontal="center"/>
    </xf>
    <xf numFmtId="0" fontId="0" fillId="2" borderId="53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44" xfId="0" applyFont="1" applyFill="1" applyBorder="1" applyAlignment="1">
      <alignment horizontal="center"/>
    </xf>
    <xf numFmtId="0" fontId="0" fillId="2" borderId="59" xfId="0" applyFont="1" applyFill="1" applyBorder="1" applyAlignment="1">
      <alignment horizontal="center"/>
    </xf>
    <xf numFmtId="0" fontId="0" fillId="2" borderId="63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71" xfId="0" applyFont="1" applyFill="1" applyBorder="1" applyAlignment="1">
      <alignment horizontal="center"/>
    </xf>
    <xf numFmtId="0" fontId="22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15" fillId="32" borderId="0" xfId="0" applyFont="1" applyFill="1" applyBorder="1" applyAlignment="1">
      <alignment/>
    </xf>
    <xf numFmtId="0" fontId="0" fillId="32" borderId="48" xfId="0" applyFill="1" applyBorder="1" applyAlignment="1">
      <alignment/>
    </xf>
    <xf numFmtId="0" fontId="0" fillId="32" borderId="35" xfId="0" applyFill="1" applyBorder="1" applyAlignment="1">
      <alignment/>
    </xf>
    <xf numFmtId="0" fontId="0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0" fillId="32" borderId="70" xfId="0" applyFill="1" applyBorder="1" applyAlignment="1">
      <alignment/>
    </xf>
    <xf numFmtId="0" fontId="5" fillId="32" borderId="0" xfId="0" applyFont="1" applyFill="1" applyAlignment="1">
      <alignment/>
    </xf>
    <xf numFmtId="0" fontId="0" fillId="0" borderId="36" xfId="0" applyFont="1" applyBorder="1" applyAlignment="1">
      <alignment/>
    </xf>
    <xf numFmtId="9" fontId="0" fillId="0" borderId="25" xfId="0" applyNumberFormat="1" applyFont="1" applyBorder="1" applyAlignment="1">
      <alignment/>
    </xf>
    <xf numFmtId="0" fontId="0" fillId="0" borderId="24" xfId="0" applyFont="1" applyBorder="1" applyAlignment="1">
      <alignment/>
    </xf>
    <xf numFmtId="9" fontId="0" fillId="0" borderId="27" xfId="0" applyNumberFormat="1" applyFont="1" applyBorder="1" applyAlignment="1">
      <alignment/>
    </xf>
    <xf numFmtId="0" fontId="11" fillId="0" borderId="29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2" fillId="5" borderId="43" xfId="0" applyFont="1" applyFill="1" applyBorder="1" applyAlignment="1">
      <alignment horizontal="center"/>
    </xf>
    <xf numFmtId="0" fontId="0" fillId="0" borderId="48" xfId="0" applyFont="1" applyBorder="1" applyAlignment="1">
      <alignment/>
    </xf>
    <xf numFmtId="0" fontId="0" fillId="32" borderId="47" xfId="0" applyFont="1" applyFill="1" applyBorder="1" applyAlignment="1">
      <alignment/>
    </xf>
    <xf numFmtId="0" fontId="0" fillId="32" borderId="24" xfId="0" applyFont="1" applyFill="1" applyBorder="1" applyAlignment="1">
      <alignment horizontal="center"/>
    </xf>
    <xf numFmtId="0" fontId="0" fillId="32" borderId="44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2" borderId="33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4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0" fillId="32" borderId="0" xfId="0" applyFont="1" applyFill="1" applyAlignment="1">
      <alignment/>
    </xf>
    <xf numFmtId="0" fontId="13" fillId="32" borderId="0" xfId="0" applyFont="1" applyFill="1" applyAlignment="1">
      <alignment/>
    </xf>
    <xf numFmtId="0" fontId="0" fillId="32" borderId="16" xfId="0" applyFont="1" applyFill="1" applyBorder="1" applyAlignment="1">
      <alignment/>
    </xf>
    <xf numFmtId="0" fontId="2" fillId="32" borderId="53" xfId="0" applyFont="1" applyFill="1" applyBorder="1" applyAlignment="1">
      <alignment horizontal="center"/>
    </xf>
    <xf numFmtId="0" fontId="0" fillId="32" borderId="55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16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2" fillId="32" borderId="0" xfId="0" applyFont="1" applyFill="1" applyBorder="1" applyAlignment="1">
      <alignment/>
    </xf>
    <xf numFmtId="0" fontId="0" fillId="32" borderId="30" xfId="0" applyFont="1" applyFill="1" applyBorder="1" applyAlignment="1">
      <alignment horizontal="center"/>
    </xf>
    <xf numFmtId="0" fontId="0" fillId="32" borderId="27" xfId="0" applyFont="1" applyFill="1" applyBorder="1" applyAlignment="1">
      <alignment horizontal="center"/>
    </xf>
    <xf numFmtId="0" fontId="15" fillId="32" borderId="11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2" borderId="0" xfId="0" applyFont="1" applyFill="1" applyAlignment="1">
      <alignment horizontal="left"/>
    </xf>
    <xf numFmtId="0" fontId="0" fillId="32" borderId="0" xfId="0" applyFont="1" applyFill="1" applyAlignment="1">
      <alignment/>
    </xf>
    <xf numFmtId="0" fontId="2" fillId="32" borderId="0" xfId="0" applyFont="1" applyFill="1" applyBorder="1" applyAlignment="1">
      <alignment horizontal="center"/>
    </xf>
    <xf numFmtId="0" fontId="0" fillId="32" borderId="0" xfId="0" applyFont="1" applyFill="1" applyAlignment="1">
      <alignment horizontal="left"/>
    </xf>
    <xf numFmtId="0" fontId="0" fillId="32" borderId="10" xfId="0" applyFill="1" applyBorder="1" applyAlignment="1">
      <alignment/>
    </xf>
    <xf numFmtId="0" fontId="16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32" borderId="0" xfId="0" applyFont="1" applyFill="1" applyAlignment="1">
      <alignment horizontal="left"/>
    </xf>
    <xf numFmtId="0" fontId="2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9" fontId="0" fillId="0" borderId="0" xfId="0" applyNumberFormat="1" applyBorder="1" applyAlignment="1">
      <alignment/>
    </xf>
    <xf numFmtId="10" fontId="0" fillId="0" borderId="25" xfId="0" applyNumberFormat="1" applyBorder="1" applyAlignment="1">
      <alignment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horizontal="left"/>
    </xf>
    <xf numFmtId="0" fontId="17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17" fillId="32" borderId="0" xfId="0" applyFont="1" applyFill="1" applyAlignment="1">
      <alignment horizontal="center"/>
    </xf>
    <xf numFmtId="0" fontId="0" fillId="32" borderId="31" xfId="0" applyFont="1" applyFill="1" applyBorder="1" applyAlignment="1">
      <alignment/>
    </xf>
    <xf numFmtId="0" fontId="9" fillId="32" borderId="57" xfId="0" applyFont="1" applyFill="1" applyBorder="1" applyAlignment="1">
      <alignment/>
    </xf>
    <xf numFmtId="0" fontId="9" fillId="32" borderId="62" xfId="0" applyFont="1" applyFill="1" applyBorder="1" applyAlignment="1">
      <alignment/>
    </xf>
    <xf numFmtId="0" fontId="9" fillId="32" borderId="62" xfId="0" applyFont="1" applyFill="1" applyBorder="1" applyAlignment="1">
      <alignment/>
    </xf>
    <xf numFmtId="0" fontId="9" fillId="32" borderId="54" xfId="0" applyFont="1" applyFill="1" applyBorder="1" applyAlignment="1">
      <alignment/>
    </xf>
    <xf numFmtId="0" fontId="9" fillId="32" borderId="54" xfId="0" applyFont="1" applyFill="1" applyBorder="1" applyAlignment="1">
      <alignment/>
    </xf>
    <xf numFmtId="0" fontId="9" fillId="32" borderId="33" xfId="0" applyFont="1" applyFill="1" applyBorder="1" applyAlignment="1">
      <alignment/>
    </xf>
    <xf numFmtId="0" fontId="0" fillId="32" borderId="0" xfId="0" applyFont="1" applyFill="1" applyBorder="1" applyAlignment="1">
      <alignment horizontal="center"/>
    </xf>
    <xf numFmtId="0" fontId="2" fillId="32" borderId="33" xfId="0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/>
    </xf>
    <xf numFmtId="0" fontId="0" fillId="32" borderId="48" xfId="0" applyFont="1" applyFill="1" applyBorder="1" applyAlignment="1">
      <alignment horizontal="center"/>
    </xf>
    <xf numFmtId="10" fontId="2" fillId="32" borderId="42" xfId="0" applyNumberFormat="1" applyFont="1" applyFill="1" applyBorder="1" applyAlignment="1">
      <alignment horizontal="center"/>
    </xf>
    <xf numFmtId="9" fontId="2" fillId="32" borderId="48" xfId="0" applyNumberFormat="1" applyFont="1" applyFill="1" applyBorder="1" applyAlignment="1">
      <alignment horizontal="center"/>
    </xf>
    <xf numFmtId="0" fontId="0" fillId="32" borderId="35" xfId="0" applyFont="1" applyFill="1" applyBorder="1" applyAlignment="1">
      <alignment horizontal="center"/>
    </xf>
    <xf numFmtId="0" fontId="2" fillId="32" borderId="35" xfId="0" applyFont="1" applyFill="1" applyBorder="1" applyAlignment="1">
      <alignment horizontal="center"/>
    </xf>
    <xf numFmtId="0" fontId="0" fillId="32" borderId="70" xfId="0" applyFont="1" applyFill="1" applyBorder="1" applyAlignment="1">
      <alignment horizontal="center"/>
    </xf>
    <xf numFmtId="0" fontId="2" fillId="32" borderId="70" xfId="0" applyFont="1" applyFill="1" applyBorder="1" applyAlignment="1">
      <alignment horizontal="center"/>
    </xf>
    <xf numFmtId="0" fontId="2" fillId="32" borderId="48" xfId="0" applyFont="1" applyFill="1" applyBorder="1" applyAlignment="1">
      <alignment horizontal="center"/>
    </xf>
    <xf numFmtId="0" fontId="9" fillId="32" borderId="65" xfId="0" applyFont="1" applyFill="1" applyBorder="1" applyAlignment="1">
      <alignment/>
    </xf>
    <xf numFmtId="0" fontId="0" fillId="32" borderId="81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10" fontId="2" fillId="32" borderId="25" xfId="0" applyNumberFormat="1" applyFont="1" applyFill="1" applyBorder="1" applyAlignment="1">
      <alignment horizontal="center"/>
    </xf>
    <xf numFmtId="10" fontId="2" fillId="32" borderId="52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0" fontId="0" fillId="2" borderId="5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32" borderId="0" xfId="0" applyFont="1" applyFill="1" applyAlignment="1">
      <alignment horizontal="center"/>
    </xf>
    <xf numFmtId="0" fontId="0" fillId="0" borderId="51" xfId="0" applyFont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0" fillId="32" borderId="34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2" borderId="41" xfId="0" applyFont="1" applyFill="1" applyBorder="1" applyAlignment="1">
      <alignment/>
    </xf>
    <xf numFmtId="0" fontId="0" fillId="2" borderId="51" xfId="0" applyFont="1" applyFill="1" applyBorder="1" applyAlignment="1">
      <alignment/>
    </xf>
    <xf numFmtId="0" fontId="0" fillId="33" borderId="61" xfId="0" applyFont="1" applyFill="1" applyBorder="1" applyAlignment="1">
      <alignment/>
    </xf>
    <xf numFmtId="0" fontId="23" fillId="0" borderId="21" xfId="0" applyFont="1" applyBorder="1" applyAlignment="1">
      <alignment horizontal="center"/>
    </xf>
    <xf numFmtId="0" fontId="12" fillId="33" borderId="43" xfId="0" applyFont="1" applyFill="1" applyBorder="1" applyAlignment="1">
      <alignment horizontal="center"/>
    </xf>
    <xf numFmtId="0" fontId="11" fillId="32" borderId="0" xfId="0" applyFont="1" applyFill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2" fontId="2" fillId="5" borderId="66" xfId="0" applyNumberFormat="1" applyFont="1" applyFill="1" applyBorder="1" applyAlignment="1">
      <alignment horizontal="center"/>
    </xf>
    <xf numFmtId="0" fontId="0" fillId="5" borderId="69" xfId="0" applyFont="1" applyFill="1" applyBorder="1" applyAlignment="1">
      <alignment horizontal="center"/>
    </xf>
    <xf numFmtId="0" fontId="2" fillId="5" borderId="61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68" xfId="0" applyFont="1" applyBorder="1" applyAlignment="1">
      <alignment/>
    </xf>
    <xf numFmtId="0" fontId="0" fillId="0" borderId="43" xfId="0" applyFont="1" applyBorder="1" applyAlignment="1">
      <alignment horizontal="center"/>
    </xf>
    <xf numFmtId="1" fontId="2" fillId="2" borderId="78" xfId="0" applyNumberFormat="1" applyFont="1" applyFill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3" xfId="0" applyFont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0" fillId="0" borderId="49" xfId="0" applyFont="1" applyBorder="1" applyAlignment="1">
      <alignment/>
    </xf>
    <xf numFmtId="0" fontId="0" fillId="0" borderId="6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172" fontId="2" fillId="2" borderId="45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2" fillId="33" borderId="4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38" xfId="0" applyFont="1" applyBorder="1" applyAlignment="1">
      <alignment horizontal="right"/>
    </xf>
    <xf numFmtId="0" fontId="0" fillId="2" borderId="74" xfId="0" applyFont="1" applyFill="1" applyBorder="1" applyAlignment="1">
      <alignment/>
    </xf>
    <xf numFmtId="0" fontId="0" fillId="33" borderId="60" xfId="0" applyFont="1" applyFill="1" applyBorder="1" applyAlignment="1">
      <alignment/>
    </xf>
    <xf numFmtId="0" fontId="2" fillId="33" borderId="78" xfId="0" applyFont="1" applyFill="1" applyBorder="1" applyAlignment="1">
      <alignment horizontal="center"/>
    </xf>
    <xf numFmtId="0" fontId="2" fillId="33" borderId="66" xfId="0" applyFont="1" applyFill="1" applyBorder="1" applyAlignment="1">
      <alignment horizontal="center"/>
    </xf>
    <xf numFmtId="0" fontId="2" fillId="33" borderId="68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9" fontId="2" fillId="0" borderId="48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0" fontId="5" fillId="32" borderId="11" xfId="0" applyFont="1" applyFill="1" applyBorder="1" applyAlignment="1">
      <alignment/>
    </xf>
    <xf numFmtId="0" fontId="2" fillId="32" borderId="33" xfId="0" applyFont="1" applyFill="1" applyBorder="1" applyAlignment="1">
      <alignment/>
    </xf>
    <xf numFmtId="0" fontId="0" fillId="32" borderId="52" xfId="0" applyFont="1" applyFill="1" applyBorder="1" applyAlignment="1">
      <alignment horizontal="center"/>
    </xf>
    <xf numFmtId="0" fontId="5" fillId="32" borderId="13" xfId="0" applyFont="1" applyFill="1" applyBorder="1" applyAlignment="1">
      <alignment/>
    </xf>
    <xf numFmtId="0" fontId="0" fillId="32" borderId="14" xfId="0" applyFont="1" applyFill="1" applyBorder="1" applyAlignment="1">
      <alignment horizontal="center"/>
    </xf>
    <xf numFmtId="0" fontId="0" fillId="32" borderId="25" xfId="0" applyFont="1" applyFill="1" applyBorder="1" applyAlignment="1">
      <alignment/>
    </xf>
    <xf numFmtId="0" fontId="3" fillId="0" borderId="5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8" xfId="0" applyFont="1" applyBorder="1" applyAlignment="1">
      <alignment/>
    </xf>
    <xf numFmtId="0" fontId="0" fillId="0" borderId="3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56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  <xf numFmtId="172" fontId="2" fillId="2" borderId="78" xfId="0" applyNumberFormat="1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33" borderId="60" xfId="0" applyFont="1" applyFill="1" applyBorder="1" applyAlignment="1">
      <alignment/>
    </xf>
    <xf numFmtId="0" fontId="0" fillId="5" borderId="37" xfId="0" applyFont="1" applyFill="1" applyBorder="1" applyAlignment="1">
      <alignment/>
    </xf>
    <xf numFmtId="0" fontId="0" fillId="5" borderId="43" xfId="0" applyFont="1" applyFill="1" applyBorder="1" applyAlignment="1">
      <alignment horizontal="center"/>
    </xf>
    <xf numFmtId="0" fontId="2" fillId="5" borderId="60" xfId="0" applyFont="1" applyFill="1" applyBorder="1" applyAlignment="1">
      <alignment horizontal="center"/>
    </xf>
    <xf numFmtId="0" fontId="0" fillId="2" borderId="46" xfId="0" applyFont="1" applyFill="1" applyBorder="1" applyAlignment="1">
      <alignment/>
    </xf>
    <xf numFmtId="0" fontId="0" fillId="0" borderId="74" xfId="0" applyFont="1" applyBorder="1" applyAlignment="1">
      <alignment/>
    </xf>
    <xf numFmtId="0" fontId="0" fillId="33" borderId="68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16" borderId="4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0" fillId="32" borderId="14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2" borderId="67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7" xfId="0" applyFont="1" applyFill="1" applyBorder="1" applyAlignment="1">
      <alignment/>
    </xf>
    <xf numFmtId="0" fontId="0" fillId="0" borderId="39" xfId="0" applyFont="1" applyBorder="1" applyAlignment="1">
      <alignment horizontal="center"/>
    </xf>
    <xf numFmtId="0" fontId="0" fillId="2" borderId="41" xfId="0" applyFont="1" applyFill="1" applyBorder="1" applyAlignment="1">
      <alignment/>
    </xf>
    <xf numFmtId="0" fontId="0" fillId="0" borderId="74" xfId="0" applyFont="1" applyBorder="1" applyAlignment="1">
      <alignment/>
    </xf>
    <xf numFmtId="0" fontId="0" fillId="2" borderId="45" xfId="0" applyFont="1" applyFill="1" applyBorder="1" applyAlignment="1">
      <alignment horizontal="center"/>
    </xf>
    <xf numFmtId="0" fontId="0" fillId="2" borderId="21" xfId="0" applyFont="1" applyFill="1" applyBorder="1" applyAlignment="1">
      <alignment/>
    </xf>
    <xf numFmtId="0" fontId="6" fillId="0" borderId="50" xfId="0" applyFont="1" applyBorder="1" applyAlignment="1">
      <alignment/>
    </xf>
    <xf numFmtId="0" fontId="2" fillId="2" borderId="4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18" xfId="0" applyFont="1" applyFill="1" applyBorder="1" applyAlignment="1">
      <alignment/>
    </xf>
    <xf numFmtId="0" fontId="2" fillId="2" borderId="60" xfId="0" applyFont="1" applyFill="1" applyBorder="1" applyAlignment="1">
      <alignment/>
    </xf>
    <xf numFmtId="0" fontId="2" fillId="2" borderId="57" xfId="0" applyFont="1" applyFill="1" applyBorder="1" applyAlignment="1">
      <alignment horizontal="center"/>
    </xf>
    <xf numFmtId="0" fontId="2" fillId="16" borderId="69" xfId="0" applyFont="1" applyFill="1" applyBorder="1" applyAlignment="1">
      <alignment horizontal="center"/>
    </xf>
    <xf numFmtId="0" fontId="0" fillId="2" borderId="71" xfId="0" applyFont="1" applyFill="1" applyBorder="1" applyAlignment="1">
      <alignment/>
    </xf>
    <xf numFmtId="0" fontId="6" fillId="2" borderId="76" xfId="0" applyFont="1" applyFill="1" applyBorder="1" applyAlignment="1">
      <alignment/>
    </xf>
    <xf numFmtId="0" fontId="0" fillId="2" borderId="74" xfId="0" applyFont="1" applyFill="1" applyBorder="1" applyAlignment="1">
      <alignment horizontal="center"/>
    </xf>
    <xf numFmtId="0" fontId="0" fillId="2" borderId="75" xfId="0" applyFont="1" applyFill="1" applyBorder="1" applyAlignment="1">
      <alignment horizontal="center"/>
    </xf>
    <xf numFmtId="0" fontId="0" fillId="2" borderId="65" xfId="0" applyFont="1" applyFill="1" applyBorder="1" applyAlignment="1">
      <alignment horizontal="center"/>
    </xf>
    <xf numFmtId="0" fontId="2" fillId="2" borderId="74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2" borderId="76" xfId="0" applyFont="1" applyFill="1" applyBorder="1" applyAlignment="1">
      <alignment/>
    </xf>
    <xf numFmtId="0" fontId="6" fillId="2" borderId="76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2" fillId="32" borderId="10" xfId="0" applyFont="1" applyFill="1" applyBorder="1" applyAlignment="1">
      <alignment horizontal="left"/>
    </xf>
    <xf numFmtId="0" fontId="0" fillId="5" borderId="43" xfId="0" applyFont="1" applyFill="1" applyBorder="1" applyAlignment="1">
      <alignment/>
    </xf>
    <xf numFmtId="0" fontId="2" fillId="5" borderId="16" xfId="0" applyFont="1" applyFill="1" applyBorder="1" applyAlignment="1">
      <alignment horizontal="center"/>
    </xf>
    <xf numFmtId="0" fontId="2" fillId="5" borderId="64" xfId="0" applyFont="1" applyFill="1" applyBorder="1" applyAlignment="1">
      <alignment horizontal="center"/>
    </xf>
    <xf numFmtId="0" fontId="2" fillId="5" borderId="59" xfId="0" applyFont="1" applyFill="1" applyBorder="1" applyAlignment="1">
      <alignment horizontal="center"/>
    </xf>
    <xf numFmtId="0" fontId="0" fillId="2" borderId="70" xfId="0" applyFill="1" applyBorder="1" applyAlignment="1">
      <alignment/>
    </xf>
    <xf numFmtId="0" fontId="2" fillId="5" borderId="55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76" xfId="0" applyFont="1" applyBorder="1" applyAlignment="1">
      <alignment horizontal="center"/>
    </xf>
    <xf numFmtId="0" fontId="0" fillId="2" borderId="74" xfId="0" applyFont="1" applyFill="1" applyBorder="1" applyAlignment="1">
      <alignment horizontal="center"/>
    </xf>
    <xf numFmtId="0" fontId="0" fillId="2" borderId="75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3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5" borderId="77" xfId="0" applyFill="1" applyBorder="1" applyAlignment="1">
      <alignment/>
    </xf>
    <xf numFmtId="0" fontId="0" fillId="5" borderId="77" xfId="0" applyFont="1" applyFill="1" applyBorder="1" applyAlignment="1">
      <alignment/>
    </xf>
    <xf numFmtId="0" fontId="6" fillId="2" borderId="43" xfId="0" applyFont="1" applyFill="1" applyBorder="1" applyAlignment="1">
      <alignment/>
    </xf>
    <xf numFmtId="0" fontId="0" fillId="2" borderId="78" xfId="0" applyFont="1" applyFill="1" applyBorder="1" applyAlignment="1">
      <alignment horizontal="center"/>
    </xf>
    <xf numFmtId="0" fontId="0" fillId="2" borderId="71" xfId="0" applyFill="1" applyBorder="1" applyAlignment="1">
      <alignment/>
    </xf>
    <xf numFmtId="0" fontId="0" fillId="2" borderId="74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0" fillId="2" borderId="71" xfId="0" applyFont="1" applyFill="1" applyBorder="1" applyAlignment="1">
      <alignment/>
    </xf>
    <xf numFmtId="0" fontId="2" fillId="2" borderId="74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0" fillId="5" borderId="43" xfId="0" applyFont="1" applyFill="1" applyBorder="1" applyAlignment="1">
      <alignment horizontal="center"/>
    </xf>
    <xf numFmtId="0" fontId="0" fillId="5" borderId="43" xfId="0" applyFill="1" applyBorder="1" applyAlignment="1">
      <alignment/>
    </xf>
    <xf numFmtId="0" fontId="2" fillId="32" borderId="10" xfId="0" applyFont="1" applyFill="1" applyBorder="1" applyAlignment="1">
      <alignment/>
    </xf>
    <xf numFmtId="0" fontId="0" fillId="5" borderId="53" xfId="0" applyFill="1" applyBorder="1" applyAlignment="1">
      <alignment/>
    </xf>
    <xf numFmtId="0" fontId="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left"/>
    </xf>
    <xf numFmtId="0" fontId="0" fillId="0" borderId="32" xfId="0" applyFont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0" fillId="34" borderId="37" xfId="0" applyFont="1" applyFill="1" applyBorder="1" applyAlignment="1">
      <alignment/>
    </xf>
    <xf numFmtId="0" fontId="2" fillId="34" borderId="68" xfId="0" applyFont="1" applyFill="1" applyBorder="1" applyAlignment="1">
      <alignment horizontal="center"/>
    </xf>
    <xf numFmtId="0" fontId="2" fillId="34" borderId="66" xfId="0" applyFont="1" applyFill="1" applyBorder="1" applyAlignment="1">
      <alignment horizontal="center"/>
    </xf>
    <xf numFmtId="0" fontId="0" fillId="34" borderId="60" xfId="0" applyFont="1" applyFill="1" applyBorder="1" applyAlignment="1">
      <alignment horizontal="center"/>
    </xf>
    <xf numFmtId="0" fontId="0" fillId="34" borderId="66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6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54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35" borderId="60" xfId="0" applyFont="1" applyFill="1" applyBorder="1" applyAlignment="1">
      <alignment horizontal="center"/>
    </xf>
    <xf numFmtId="0" fontId="2" fillId="35" borderId="66" xfId="0" applyFont="1" applyFill="1" applyBorder="1" applyAlignment="1">
      <alignment horizontal="center"/>
    </xf>
    <xf numFmtId="0" fontId="2" fillId="36" borderId="60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172" fontId="2" fillId="36" borderId="45" xfId="0" applyNumberFormat="1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36" borderId="78" xfId="0" applyFont="1" applyFill="1" applyBorder="1" applyAlignment="1">
      <alignment horizontal="center"/>
    </xf>
    <xf numFmtId="0" fontId="2" fillId="36" borderId="79" xfId="0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2" fillId="2" borderId="82" xfId="0" applyFont="1" applyFill="1" applyBorder="1" applyAlignment="1">
      <alignment horizontal="center"/>
    </xf>
    <xf numFmtId="0" fontId="2" fillId="2" borderId="83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6" fillId="2" borderId="37" xfId="0" applyFont="1" applyFill="1" applyBorder="1" applyAlignment="1">
      <alignment/>
    </xf>
    <xf numFmtId="0" fontId="0" fillId="2" borderId="26" xfId="0" applyFont="1" applyFill="1" applyBorder="1" applyAlignment="1">
      <alignment horizontal="center"/>
    </xf>
    <xf numFmtId="0" fontId="0" fillId="2" borderId="45" xfId="0" applyFont="1" applyFill="1" applyBorder="1" applyAlignment="1">
      <alignment horizontal="center"/>
    </xf>
    <xf numFmtId="0" fontId="0" fillId="2" borderId="31" xfId="0" applyFont="1" applyFill="1" applyBorder="1" applyAlignment="1">
      <alignment/>
    </xf>
    <xf numFmtId="0" fontId="0" fillId="2" borderId="32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0" fillId="2" borderId="67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34" xfId="0" applyFont="1" applyFill="1" applyBorder="1" applyAlignment="1">
      <alignment/>
    </xf>
    <xf numFmtId="0" fontId="0" fillId="2" borderId="73" xfId="0" applyFont="1" applyFill="1" applyBorder="1" applyAlignment="1">
      <alignment horizontal="center"/>
    </xf>
    <xf numFmtId="0" fontId="0" fillId="2" borderId="72" xfId="0" applyFont="1" applyFill="1" applyBorder="1" applyAlignment="1">
      <alignment horizontal="center"/>
    </xf>
    <xf numFmtId="9" fontId="2" fillId="32" borderId="42" xfId="0" applyNumberFormat="1" applyFont="1" applyFill="1" applyBorder="1" applyAlignment="1">
      <alignment horizontal="center"/>
    </xf>
    <xf numFmtId="9" fontId="2" fillId="32" borderId="20" xfId="0" applyNumberFormat="1" applyFont="1" applyFill="1" applyBorder="1" applyAlignment="1">
      <alignment horizontal="center"/>
    </xf>
    <xf numFmtId="9" fontId="2" fillId="32" borderId="27" xfId="0" applyNumberFormat="1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10" fontId="2" fillId="34" borderId="25" xfId="0" applyNumberFormat="1" applyFont="1" applyFill="1" applyBorder="1" applyAlignment="1">
      <alignment horizontal="center"/>
    </xf>
    <xf numFmtId="0" fontId="5" fillId="34" borderId="62" xfId="0" applyFont="1" applyFill="1" applyBorder="1" applyAlignment="1">
      <alignment horizontal="center"/>
    </xf>
    <xf numFmtId="9" fontId="2" fillId="34" borderId="42" xfId="0" applyNumberFormat="1" applyFont="1" applyFill="1" applyBorder="1" applyAlignment="1">
      <alignment horizontal="center"/>
    </xf>
    <xf numFmtId="10" fontId="2" fillId="34" borderId="48" xfId="0" applyNumberFormat="1" applyFont="1" applyFill="1" applyBorder="1" applyAlignment="1">
      <alignment horizontal="center"/>
    </xf>
    <xf numFmtId="10" fontId="2" fillId="34" borderId="42" xfId="0" applyNumberFormat="1" applyFont="1" applyFill="1" applyBorder="1" applyAlignment="1">
      <alignment horizontal="center"/>
    </xf>
    <xf numFmtId="0" fontId="2" fillId="34" borderId="54" xfId="0" applyFont="1" applyFill="1" applyBorder="1" applyAlignment="1">
      <alignment horizontal="center"/>
    </xf>
    <xf numFmtId="9" fontId="2" fillId="34" borderId="20" xfId="0" applyNumberFormat="1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4" borderId="57" xfId="0" applyFont="1" applyFill="1" applyBorder="1" applyAlignment="1">
      <alignment horizontal="center"/>
    </xf>
    <xf numFmtId="10" fontId="2" fillId="34" borderId="52" xfId="0" applyNumberFormat="1" applyFont="1" applyFill="1" applyBorder="1" applyAlignment="1">
      <alignment horizontal="center"/>
    </xf>
    <xf numFmtId="0" fontId="2" fillId="34" borderId="70" xfId="0" applyFont="1" applyFill="1" applyBorder="1" applyAlignment="1">
      <alignment horizontal="center"/>
    </xf>
    <xf numFmtId="0" fontId="2" fillId="34" borderId="62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2" fillId="34" borderId="56" xfId="0" applyFont="1" applyFill="1" applyBorder="1" applyAlignment="1">
      <alignment horizontal="center"/>
    </xf>
    <xf numFmtId="9" fontId="2" fillId="34" borderId="27" xfId="0" applyNumberFormat="1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4" borderId="61" xfId="0" applyFont="1" applyFill="1" applyBorder="1" applyAlignment="1">
      <alignment horizontal="center"/>
    </xf>
    <xf numFmtId="0" fontId="2" fillId="34" borderId="66" xfId="0" applyFont="1" applyFill="1" applyBorder="1" applyAlignment="1">
      <alignment horizontal="center"/>
    </xf>
    <xf numFmtId="9" fontId="0" fillId="34" borderId="69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0" fontId="0" fillId="34" borderId="81" xfId="0" applyFont="1" applyFill="1" applyBorder="1" applyAlignment="1">
      <alignment horizontal="center"/>
    </xf>
    <xf numFmtId="172" fontId="2" fillId="34" borderId="62" xfId="0" applyNumberFormat="1" applyFont="1" applyFill="1" applyBorder="1" applyAlignment="1">
      <alignment horizontal="center"/>
    </xf>
    <xf numFmtId="0" fontId="2" fillId="34" borderId="52" xfId="0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61" xfId="0" applyFont="1" applyFill="1" applyBorder="1" applyAlignment="1">
      <alignment horizontal="center"/>
    </xf>
    <xf numFmtId="9" fontId="2" fillId="34" borderId="69" xfId="0" applyNumberFormat="1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2" fontId="2" fillId="34" borderId="62" xfId="0" applyNumberFormat="1" applyFont="1" applyFill="1" applyBorder="1" applyAlignment="1">
      <alignment horizontal="center"/>
    </xf>
    <xf numFmtId="9" fontId="2" fillId="34" borderId="42" xfId="0" applyNumberFormat="1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4" borderId="54" xfId="0" applyFont="1" applyFill="1" applyBorder="1" applyAlignment="1">
      <alignment horizontal="center"/>
    </xf>
    <xf numFmtId="9" fontId="2" fillId="34" borderId="20" xfId="0" applyNumberFormat="1" applyFont="1" applyFill="1" applyBorder="1" applyAlignment="1">
      <alignment horizontal="center"/>
    </xf>
    <xf numFmtId="0" fontId="2" fillId="34" borderId="70" xfId="0" applyFont="1" applyFill="1" applyBorder="1" applyAlignment="1">
      <alignment horizontal="center"/>
    </xf>
    <xf numFmtId="0" fontId="2" fillId="34" borderId="57" xfId="0" applyFont="1" applyFill="1" applyBorder="1" applyAlignment="1">
      <alignment horizontal="center"/>
    </xf>
    <xf numFmtId="0" fontId="2" fillId="34" borderId="52" xfId="0" applyFont="1" applyFill="1" applyBorder="1" applyAlignment="1">
      <alignment horizontal="center"/>
    </xf>
    <xf numFmtId="0" fontId="2" fillId="34" borderId="62" xfId="0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0" fontId="2" fillId="34" borderId="81" xfId="0" applyFont="1" applyFill="1" applyBorder="1" applyAlignment="1">
      <alignment horizontal="center"/>
    </xf>
    <xf numFmtId="0" fontId="2" fillId="34" borderId="5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66" xfId="0" applyFont="1" applyFill="1" applyBorder="1" applyAlignment="1">
      <alignment/>
    </xf>
    <xf numFmtId="0" fontId="2" fillId="34" borderId="61" xfId="0" applyFont="1" applyFill="1" applyBorder="1" applyAlignment="1">
      <alignment horizontal="center"/>
    </xf>
    <xf numFmtId="9" fontId="2" fillId="34" borderId="69" xfId="0" applyNumberFormat="1" applyFont="1" applyFill="1" applyBorder="1" applyAlignment="1">
      <alignment horizontal="center"/>
    </xf>
    <xf numFmtId="0" fontId="9" fillId="34" borderId="33" xfId="0" applyFont="1" applyFill="1" applyBorder="1" applyAlignment="1">
      <alignment/>
    </xf>
    <xf numFmtId="0" fontId="2" fillId="34" borderId="25" xfId="0" applyFont="1" applyFill="1" applyBorder="1" applyAlignment="1">
      <alignment horizontal="center"/>
    </xf>
    <xf numFmtId="0" fontId="9" fillId="34" borderId="62" xfId="0" applyFont="1" applyFill="1" applyBorder="1" applyAlignment="1">
      <alignment/>
    </xf>
    <xf numFmtId="0" fontId="9" fillId="34" borderId="54" xfId="0" applyFont="1" applyFill="1" applyBorder="1" applyAlignment="1">
      <alignment/>
    </xf>
    <xf numFmtId="0" fontId="9" fillId="34" borderId="57" xfId="0" applyFont="1" applyFill="1" applyBorder="1" applyAlignment="1">
      <alignment/>
    </xf>
    <xf numFmtId="0" fontId="9" fillId="34" borderId="54" xfId="0" applyFont="1" applyFill="1" applyBorder="1" applyAlignment="1">
      <alignment/>
    </xf>
    <xf numFmtId="0" fontId="9" fillId="34" borderId="65" xfId="0" applyFont="1" applyFill="1" applyBorder="1" applyAlignment="1">
      <alignment/>
    </xf>
    <xf numFmtId="0" fontId="0" fillId="34" borderId="61" xfId="0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172" fontId="2" fillId="34" borderId="62" xfId="0" applyNumberFormat="1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0" fontId="0" fillId="34" borderId="81" xfId="0" applyFont="1" applyFill="1" applyBorder="1" applyAlignment="1">
      <alignment horizontal="center"/>
    </xf>
    <xf numFmtId="10" fontId="2" fillId="34" borderId="42" xfId="0" applyNumberFormat="1" applyFont="1" applyFill="1" applyBorder="1" applyAlignment="1">
      <alignment horizontal="center"/>
    </xf>
    <xf numFmtId="9" fontId="2" fillId="34" borderId="48" xfId="0" applyNumberFormat="1" applyFont="1" applyFill="1" applyBorder="1" applyAlignment="1">
      <alignment horizontal="center"/>
    </xf>
    <xf numFmtId="0" fontId="9" fillId="34" borderId="57" xfId="0" applyFont="1" applyFill="1" applyBorder="1" applyAlignment="1">
      <alignment/>
    </xf>
    <xf numFmtId="0" fontId="9" fillId="34" borderId="62" xfId="0" applyFont="1" applyFill="1" applyBorder="1" applyAlignment="1">
      <alignment/>
    </xf>
    <xf numFmtId="1" fontId="2" fillId="34" borderId="62" xfId="0" applyNumberFormat="1" applyFont="1" applyFill="1" applyBorder="1" applyAlignment="1">
      <alignment horizontal="center"/>
    </xf>
    <xf numFmtId="1" fontId="2" fillId="5" borderId="66" xfId="0" applyNumberFormat="1" applyFont="1" applyFill="1" applyBorder="1" applyAlignment="1">
      <alignment horizontal="center"/>
    </xf>
    <xf numFmtId="0" fontId="2" fillId="35" borderId="66" xfId="0" applyFont="1" applyFill="1" applyBorder="1" applyAlignment="1">
      <alignment horizontal="center"/>
    </xf>
    <xf numFmtId="0" fontId="2" fillId="35" borderId="41" xfId="0" applyFont="1" applyFill="1" applyBorder="1" applyAlignment="1">
      <alignment horizontal="center"/>
    </xf>
    <xf numFmtId="0" fontId="2" fillId="32" borderId="0" xfId="0" applyFont="1" applyFill="1" applyAlignment="1">
      <alignment horizontal="center" wrapText="1"/>
    </xf>
    <xf numFmtId="0" fontId="2" fillId="34" borderId="0" xfId="0" applyFont="1" applyFill="1" applyAlignment="1">
      <alignment/>
    </xf>
    <xf numFmtId="0" fontId="0" fillId="35" borderId="43" xfId="0" applyFont="1" applyFill="1" applyBorder="1" applyAlignment="1">
      <alignment/>
    </xf>
    <xf numFmtId="0" fontId="2" fillId="35" borderId="68" xfId="0" applyFont="1" applyFill="1" applyBorder="1" applyAlignment="1">
      <alignment horizontal="center"/>
    </xf>
    <xf numFmtId="0" fontId="0" fillId="37" borderId="60" xfId="0" applyFill="1" applyBorder="1" applyAlignment="1">
      <alignment horizontal="center"/>
    </xf>
    <xf numFmtId="0" fontId="2" fillId="37" borderId="66" xfId="0" applyFont="1" applyFill="1" applyBorder="1" applyAlignment="1">
      <alignment horizontal="center"/>
    </xf>
    <xf numFmtId="0" fontId="2" fillId="37" borderId="68" xfId="0" applyFont="1" applyFill="1" applyBorder="1" applyAlignment="1">
      <alignment horizontal="center"/>
    </xf>
    <xf numFmtId="0" fontId="2" fillId="37" borderId="68" xfId="0" applyFont="1" applyFill="1" applyBorder="1" applyAlignment="1">
      <alignment horizontal="center"/>
    </xf>
    <xf numFmtId="0" fontId="2" fillId="35" borderId="68" xfId="0" applyFont="1" applyFill="1" applyBorder="1" applyAlignment="1">
      <alignment horizontal="center"/>
    </xf>
    <xf numFmtId="0" fontId="2" fillId="37" borderId="66" xfId="0" applyFont="1" applyFill="1" applyBorder="1" applyAlignment="1">
      <alignment horizontal="center"/>
    </xf>
    <xf numFmtId="0" fontId="0" fillId="36" borderId="78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/>
    </xf>
    <xf numFmtId="0" fontId="2" fillId="36" borderId="24" xfId="0" applyFont="1" applyFill="1" applyBorder="1" applyAlignment="1">
      <alignment horizontal="center"/>
    </xf>
    <xf numFmtId="0" fontId="2" fillId="36" borderId="43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35" borderId="64" xfId="0" applyFont="1" applyFill="1" applyBorder="1" applyAlignment="1">
      <alignment horizontal="center"/>
    </xf>
    <xf numFmtId="0" fontId="2" fillId="35" borderId="64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6" borderId="18" xfId="0" applyFont="1" applyFill="1" applyBorder="1" applyAlignment="1">
      <alignment/>
    </xf>
    <xf numFmtId="0" fontId="2" fillId="36" borderId="60" xfId="0" applyFont="1" applyFill="1" applyBorder="1" applyAlignment="1">
      <alignment/>
    </xf>
    <xf numFmtId="0" fontId="2" fillId="2" borderId="28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0" fillId="36" borderId="60" xfId="0" applyFont="1" applyFill="1" applyBorder="1" applyAlignment="1">
      <alignment horizontal="center"/>
    </xf>
    <xf numFmtId="0" fontId="2" fillId="36" borderId="40" xfId="0" applyFont="1" applyFill="1" applyBorder="1" applyAlignment="1">
      <alignment horizontal="center"/>
    </xf>
    <xf numFmtId="0" fontId="2" fillId="36" borderId="60" xfId="0" applyFont="1" applyFill="1" applyBorder="1" applyAlignment="1">
      <alignment horizontal="center"/>
    </xf>
    <xf numFmtId="0" fontId="2" fillId="36" borderId="44" xfId="0" applyFont="1" applyFill="1" applyBorder="1" applyAlignment="1">
      <alignment horizontal="center"/>
    </xf>
    <xf numFmtId="0" fontId="57" fillId="32" borderId="0" xfId="0" applyFont="1" applyFill="1" applyBorder="1" applyAlignment="1">
      <alignment/>
    </xf>
    <xf numFmtId="0" fontId="2" fillId="32" borderId="0" xfId="0" applyFont="1" applyFill="1" applyBorder="1" applyAlignment="1">
      <alignment wrapText="1"/>
    </xf>
    <xf numFmtId="0" fontId="2" fillId="5" borderId="13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35" borderId="68" xfId="0" applyFont="1" applyFill="1" applyBorder="1" applyAlignment="1">
      <alignment horizontal="center"/>
    </xf>
    <xf numFmtId="0" fontId="2" fillId="33" borderId="66" xfId="0" applyFont="1" applyFill="1" applyBorder="1" applyAlignment="1">
      <alignment/>
    </xf>
    <xf numFmtId="0" fontId="2" fillId="33" borderId="77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2" fontId="2" fillId="35" borderId="66" xfId="0" applyNumberFormat="1" applyFont="1" applyFill="1" applyBorder="1" applyAlignment="1">
      <alignment horizontal="center"/>
    </xf>
    <xf numFmtId="0" fontId="2" fillId="5" borderId="69" xfId="0" applyFont="1" applyFill="1" applyBorder="1" applyAlignment="1">
      <alignment horizontal="center"/>
    </xf>
    <xf numFmtId="0" fontId="2" fillId="5" borderId="77" xfId="0" applyFont="1" applyFill="1" applyBorder="1" applyAlignment="1">
      <alignment/>
    </xf>
    <xf numFmtId="0" fontId="2" fillId="35" borderId="68" xfId="0" applyFont="1" applyFill="1" applyBorder="1" applyAlignment="1">
      <alignment horizontal="center"/>
    </xf>
    <xf numFmtId="0" fontId="2" fillId="35" borderId="68" xfId="0" applyFont="1" applyFill="1" applyBorder="1" applyAlignment="1">
      <alignment horizontal="center"/>
    </xf>
    <xf numFmtId="0" fontId="0" fillId="33" borderId="78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0" fontId="2" fillId="35" borderId="69" xfId="0" applyFont="1" applyFill="1" applyBorder="1" applyAlignment="1">
      <alignment horizontal="center"/>
    </xf>
    <xf numFmtId="172" fontId="2" fillId="5" borderId="66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16" borderId="68" xfId="0" applyFont="1" applyFill="1" applyBorder="1" applyAlignment="1">
      <alignment horizontal="center"/>
    </xf>
    <xf numFmtId="0" fontId="2" fillId="16" borderId="7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34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" fillId="35" borderId="68" xfId="0" applyFont="1" applyFill="1" applyBorder="1" applyAlignment="1">
      <alignment horizontal="center"/>
    </xf>
    <xf numFmtId="0" fontId="2" fillId="5" borderId="77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35" borderId="68" xfId="0" applyFont="1" applyFill="1" applyBorder="1" applyAlignment="1">
      <alignment horizontal="center"/>
    </xf>
    <xf numFmtId="0" fontId="2" fillId="5" borderId="77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16" borderId="68" xfId="0" applyFont="1" applyFill="1" applyBorder="1" applyAlignment="1">
      <alignment horizontal="center"/>
    </xf>
    <xf numFmtId="0" fontId="2" fillId="16" borderId="77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32" borderId="34" xfId="0" applyFill="1" applyBorder="1" applyAlignment="1">
      <alignment horizontal="center"/>
    </xf>
    <xf numFmtId="0" fontId="0" fillId="32" borderId="84" xfId="0" applyFill="1" applyBorder="1" applyAlignment="1">
      <alignment horizontal="center"/>
    </xf>
    <xf numFmtId="0" fontId="0" fillId="32" borderId="34" xfId="0" applyFont="1" applyFill="1" applyBorder="1" applyAlignment="1">
      <alignment horizontal="center"/>
    </xf>
    <xf numFmtId="0" fontId="0" fillId="32" borderId="84" xfId="0" applyFont="1" applyFill="1" applyBorder="1" applyAlignment="1">
      <alignment horizontal="center"/>
    </xf>
    <xf numFmtId="0" fontId="0" fillId="32" borderId="85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3" fillId="32" borderId="35" xfId="0" applyFont="1" applyFill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71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44" xfId="0" applyFont="1" applyBorder="1" applyAlignment="1">
      <alignment horizontal="left"/>
    </xf>
    <xf numFmtId="0" fontId="0" fillId="0" borderId="3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2" fillId="32" borderId="0" xfId="0" applyFont="1" applyFill="1" applyAlignment="1">
      <alignment horizontal="center" wrapText="1"/>
    </xf>
    <xf numFmtId="0" fontId="4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/>
    </xf>
    <xf numFmtId="0" fontId="4" fillId="32" borderId="14" xfId="0" applyFont="1" applyFill="1" applyBorder="1" applyAlignment="1">
      <alignment horizontal="center"/>
    </xf>
    <xf numFmtId="0" fontId="2" fillId="32" borderId="0" xfId="0" applyFont="1" applyFill="1" applyAlignment="1">
      <alignment horizontal="left"/>
    </xf>
    <xf numFmtId="0" fontId="2" fillId="32" borderId="0" xfId="0" applyFont="1" applyFill="1" applyAlignment="1">
      <alignment horizontal="left"/>
    </xf>
    <xf numFmtId="0" fontId="2" fillId="32" borderId="0" xfId="0" applyFont="1" applyFill="1" applyAlignment="1">
      <alignment/>
    </xf>
    <xf numFmtId="0" fontId="0" fillId="0" borderId="34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/>
    </xf>
    <xf numFmtId="0" fontId="2" fillId="35" borderId="16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 wrapText="1"/>
    </xf>
    <xf numFmtId="0" fontId="8" fillId="32" borderId="0" xfId="0" applyFont="1" applyFill="1" applyBorder="1" applyAlignment="1">
      <alignment horizontal="center" wrapText="1"/>
    </xf>
    <xf numFmtId="0" fontId="2" fillId="32" borderId="0" xfId="0" applyFont="1" applyFill="1" applyAlignment="1">
      <alignment wrapText="1"/>
    </xf>
    <xf numFmtId="0" fontId="2" fillId="32" borderId="0" xfId="0" applyFont="1" applyFill="1" applyBorder="1" applyAlignment="1">
      <alignment horizontal="left"/>
    </xf>
    <xf numFmtId="0" fontId="0" fillId="0" borderId="34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32" borderId="34" xfId="0" applyFont="1" applyFill="1" applyBorder="1" applyAlignment="1">
      <alignment horizontal="center"/>
    </xf>
    <xf numFmtId="0" fontId="0" fillId="32" borderId="84" xfId="0" applyFont="1" applyFill="1" applyBorder="1" applyAlignment="1">
      <alignment horizontal="center"/>
    </xf>
    <xf numFmtId="0" fontId="0" fillId="32" borderId="85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71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8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5"/>
  <sheetViews>
    <sheetView showGridLines="0" zoomScaleSheetLayoutView="75" zoomScalePageLayoutView="0" workbookViewId="0" topLeftCell="A229">
      <selection activeCell="H259" sqref="H259"/>
    </sheetView>
  </sheetViews>
  <sheetFormatPr defaultColWidth="0" defaultRowHeight="12.75" zeroHeight="1"/>
  <cols>
    <col min="1" max="1" width="3.140625" style="0" customWidth="1"/>
    <col min="2" max="2" width="45.421875" style="0" customWidth="1"/>
    <col min="3" max="3" width="6.8515625" style="0" customWidth="1"/>
    <col min="4" max="4" width="7.57421875" style="0" customWidth="1"/>
    <col min="5" max="5" width="12.7109375" style="0" customWidth="1"/>
    <col min="6" max="6" width="9.8515625" style="0" customWidth="1"/>
    <col min="7" max="7" width="8.421875" style="0" customWidth="1"/>
    <col min="8" max="8" width="10.140625" style="0" customWidth="1"/>
    <col min="9" max="9" width="10.00390625" style="0" customWidth="1"/>
    <col min="10" max="10" width="8.140625" style="0" customWidth="1"/>
    <col min="11" max="11" width="8.7109375" style="0" customWidth="1"/>
    <col min="12" max="12" width="13.28125" style="0" customWidth="1"/>
    <col min="13" max="13" width="7.00390625" style="0" customWidth="1"/>
    <col min="14" max="14" width="9.140625" style="0" customWidth="1"/>
    <col min="15" max="16384" width="0" style="0" hidden="1" customWidth="1"/>
  </cols>
  <sheetData>
    <row r="1" spans="1:14" ht="15.75">
      <c r="A1" s="1109" t="s">
        <v>85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544"/>
    </row>
    <row r="2" spans="1:14" ht="15.75">
      <c r="A2" s="1109" t="s">
        <v>213</v>
      </c>
      <c r="B2" s="1109"/>
      <c r="C2" s="1109"/>
      <c r="D2" s="1109"/>
      <c r="E2" s="1109"/>
      <c r="F2" s="1109"/>
      <c r="G2" s="1109"/>
      <c r="H2" s="1109"/>
      <c r="I2" s="1109"/>
      <c r="J2" s="1109"/>
      <c r="K2" s="1109"/>
      <c r="L2" s="1109"/>
      <c r="M2" s="1109"/>
      <c r="N2" s="544"/>
    </row>
    <row r="3" spans="1:14" ht="15.75">
      <c r="A3" s="256"/>
      <c r="B3" s="256"/>
      <c r="C3" s="256"/>
      <c r="D3" s="256"/>
      <c r="E3" s="147"/>
      <c r="F3" s="256"/>
      <c r="G3" s="256"/>
      <c r="H3" s="256"/>
      <c r="I3" s="256"/>
      <c r="J3" s="256"/>
      <c r="K3" s="256"/>
      <c r="L3" s="256"/>
      <c r="M3" s="256"/>
      <c r="N3" s="544"/>
    </row>
    <row r="4" spans="1:14" ht="15.75">
      <c r="A4" s="256"/>
      <c r="B4" s="256"/>
      <c r="C4" s="256"/>
      <c r="D4" s="256"/>
      <c r="E4" s="256"/>
      <c r="F4" s="256"/>
      <c r="G4" s="256"/>
      <c r="H4" s="147"/>
      <c r="I4" s="1121"/>
      <c r="J4" s="1121"/>
      <c r="K4" s="1121"/>
      <c r="L4" s="1121"/>
      <c r="M4" s="1121"/>
      <c r="N4" s="544"/>
    </row>
    <row r="5" spans="1:14" ht="12.75">
      <c r="A5" s="1"/>
      <c r="B5" s="141" t="s">
        <v>86</v>
      </c>
      <c r="C5" s="35"/>
      <c r="D5" s="1"/>
      <c r="E5" s="1"/>
      <c r="F5" s="1"/>
      <c r="G5" s="774"/>
      <c r="H5" s="1"/>
      <c r="I5" s="1121" t="s">
        <v>235</v>
      </c>
      <c r="J5" s="1121"/>
      <c r="K5" s="1121"/>
      <c r="L5" s="1121"/>
      <c r="M5" s="1121"/>
      <c r="N5" s="544"/>
    </row>
    <row r="6" spans="2:14" ht="12.75">
      <c r="B6" s="142" t="s">
        <v>87</v>
      </c>
      <c r="F6" s="775"/>
      <c r="H6" s="775"/>
      <c r="I6" s="918" t="s">
        <v>209</v>
      </c>
      <c r="J6" s="918"/>
      <c r="K6" s="918"/>
      <c r="L6" s="918"/>
      <c r="M6" s="918"/>
      <c r="N6" s="544"/>
    </row>
    <row r="7" spans="2:14" ht="12.75">
      <c r="B7" s="142" t="s">
        <v>88</v>
      </c>
      <c r="I7" s="733" t="s">
        <v>243</v>
      </c>
      <c r="J7" s="733"/>
      <c r="K7" s="733"/>
      <c r="L7" s="733"/>
      <c r="M7" s="733"/>
      <c r="N7" s="544"/>
    </row>
    <row r="8" spans="2:14" ht="12.75">
      <c r="B8" s="142" t="s">
        <v>90</v>
      </c>
      <c r="N8" s="544"/>
    </row>
    <row r="9" spans="2:14" ht="12.75">
      <c r="B9" s="142" t="s">
        <v>89</v>
      </c>
      <c r="N9" s="544"/>
    </row>
    <row r="10" ht="12.75">
      <c r="N10" s="544"/>
    </row>
    <row r="11" spans="2:14" ht="13.5" thickBot="1">
      <c r="B11" s="169" t="s">
        <v>103</v>
      </c>
      <c r="G11" s="11"/>
      <c r="N11" s="544"/>
    </row>
    <row r="12" spans="1:14" ht="12.75">
      <c r="A12" s="65" t="s">
        <v>0</v>
      </c>
      <c r="B12" s="66"/>
      <c r="C12" s="73"/>
      <c r="D12" s="1111" t="s">
        <v>46</v>
      </c>
      <c r="E12" s="1112"/>
      <c r="F12" s="1112"/>
      <c r="G12" s="96" t="s">
        <v>34</v>
      </c>
      <c r="H12" s="3" t="s">
        <v>1</v>
      </c>
      <c r="I12" s="75" t="s">
        <v>39</v>
      </c>
      <c r="J12" s="1113" t="s">
        <v>49</v>
      </c>
      <c r="K12" s="1114"/>
      <c r="L12" s="1114"/>
      <c r="M12" s="1115"/>
      <c r="N12" s="544"/>
    </row>
    <row r="13" spans="1:14" ht="12.75">
      <c r="A13" s="74"/>
      <c r="B13" s="67" t="s">
        <v>10</v>
      </c>
      <c r="C13" s="131" t="s">
        <v>37</v>
      </c>
      <c r="D13" s="78" t="s">
        <v>2</v>
      </c>
      <c r="E13" s="17" t="s">
        <v>43</v>
      </c>
      <c r="F13" s="81" t="s">
        <v>22</v>
      </c>
      <c r="G13" s="93" t="s">
        <v>47</v>
      </c>
      <c r="H13" s="7" t="s">
        <v>45</v>
      </c>
      <c r="I13" s="76" t="s">
        <v>40</v>
      </c>
      <c r="J13" s="126" t="s">
        <v>2</v>
      </c>
      <c r="K13" s="1116" t="s">
        <v>50</v>
      </c>
      <c r="L13" s="1116"/>
      <c r="M13" s="185" t="s">
        <v>152</v>
      </c>
      <c r="N13" s="544"/>
    </row>
    <row r="14" spans="1:14" ht="12.75">
      <c r="A14" s="4"/>
      <c r="B14" s="67" t="s">
        <v>3</v>
      </c>
      <c r="C14" s="80"/>
      <c r="D14" s="55"/>
      <c r="E14" s="17" t="s">
        <v>11</v>
      </c>
      <c r="F14" s="38" t="s">
        <v>28</v>
      </c>
      <c r="G14" s="94" t="s">
        <v>68</v>
      </c>
      <c r="H14" s="7"/>
      <c r="I14" s="77" t="s">
        <v>41</v>
      </c>
      <c r="J14" s="86"/>
      <c r="K14" s="84" t="s">
        <v>12</v>
      </c>
      <c r="L14" s="125" t="s">
        <v>13</v>
      </c>
      <c r="M14" s="79"/>
      <c r="N14" s="544"/>
    </row>
    <row r="15" spans="1:14" ht="12.75">
      <c r="A15" s="55"/>
      <c r="B15" s="67"/>
      <c r="C15" s="6"/>
      <c r="D15" s="55"/>
      <c r="E15" s="17" t="s">
        <v>38</v>
      </c>
      <c r="F15" s="68" t="s">
        <v>23</v>
      </c>
      <c r="G15" s="85" t="s">
        <v>69</v>
      </c>
      <c r="H15" s="6"/>
      <c r="I15" s="76" t="s">
        <v>42</v>
      </c>
      <c r="J15" s="87"/>
      <c r="K15" s="52"/>
      <c r="L15" s="95"/>
      <c r="M15" s="39"/>
      <c r="N15" s="544"/>
    </row>
    <row r="16" spans="1:14" ht="12.75">
      <c r="A16" s="55"/>
      <c r="B16" s="56"/>
      <c r="C16" s="37"/>
      <c r="D16" s="55"/>
      <c r="E16" s="17" t="s">
        <v>44</v>
      </c>
      <c r="F16" s="68"/>
      <c r="G16" s="85" t="s">
        <v>26</v>
      </c>
      <c r="H16" s="8"/>
      <c r="I16" s="55" t="s">
        <v>70</v>
      </c>
      <c r="J16" s="26"/>
      <c r="K16" s="52"/>
      <c r="L16" s="16"/>
      <c r="M16" s="27"/>
      <c r="N16" s="544"/>
    </row>
    <row r="17" spans="1:14" ht="12.75">
      <c r="A17" s="55"/>
      <c r="B17" s="56"/>
      <c r="C17" s="37"/>
      <c r="D17" s="55"/>
      <c r="E17" s="17"/>
      <c r="F17" s="68"/>
      <c r="G17" s="85"/>
      <c r="H17" s="8"/>
      <c r="I17" s="55"/>
      <c r="J17" s="26"/>
      <c r="K17" s="52"/>
      <c r="L17" s="16"/>
      <c r="M17" s="27"/>
      <c r="N17" s="544"/>
    </row>
    <row r="18" spans="1:14" ht="13.5" thickBot="1">
      <c r="A18" s="10"/>
      <c r="B18" s="43"/>
      <c r="C18" s="11"/>
      <c r="D18" s="10"/>
      <c r="E18" s="69"/>
      <c r="F18" s="82"/>
      <c r="G18" s="69"/>
      <c r="H18" s="11"/>
      <c r="I18" s="10"/>
      <c r="J18" s="28"/>
      <c r="K18" s="53"/>
      <c r="L18" s="23"/>
      <c r="M18" s="29"/>
      <c r="N18" s="544"/>
    </row>
    <row r="19" spans="1:14" ht="13.5" thickBot="1">
      <c r="A19" s="10"/>
      <c r="B19" s="22" t="s">
        <v>36</v>
      </c>
      <c r="C19" s="36"/>
      <c r="D19" s="11"/>
      <c r="E19" s="11"/>
      <c r="F19" s="11"/>
      <c r="G19" s="11"/>
      <c r="H19" s="11"/>
      <c r="I19" s="11"/>
      <c r="J19" s="11"/>
      <c r="K19" s="11"/>
      <c r="L19" s="11"/>
      <c r="M19" s="12"/>
      <c r="N19" s="544"/>
    </row>
    <row r="20" spans="1:14" s="405" customFormat="1" ht="12.75">
      <c r="A20" s="400" t="s">
        <v>5</v>
      </c>
      <c r="B20" s="401" t="s">
        <v>188</v>
      </c>
      <c r="C20" s="402"/>
      <c r="D20" s="403"/>
      <c r="E20" s="403"/>
      <c r="F20" s="403"/>
      <c r="G20" s="403"/>
      <c r="H20" s="403"/>
      <c r="I20" s="403"/>
      <c r="J20" s="403"/>
      <c r="K20" s="403"/>
      <c r="L20" s="403"/>
      <c r="M20" s="404"/>
      <c r="N20" s="682"/>
    </row>
    <row r="21" spans="1:14" ht="12.75">
      <c r="A21" s="150">
        <v>1</v>
      </c>
      <c r="B21" s="181" t="s">
        <v>120</v>
      </c>
      <c r="C21" s="151" t="s">
        <v>5</v>
      </c>
      <c r="D21" s="154">
        <v>2</v>
      </c>
      <c r="E21" s="155">
        <v>1</v>
      </c>
      <c r="F21" s="18">
        <v>1</v>
      </c>
      <c r="G21" s="175">
        <v>2</v>
      </c>
      <c r="H21" s="18" t="s">
        <v>93</v>
      </c>
      <c r="I21" s="145" t="s">
        <v>35</v>
      </c>
      <c r="J21" s="151">
        <v>30</v>
      </c>
      <c r="K21" s="15"/>
      <c r="L21" s="18">
        <v>30</v>
      </c>
      <c r="M21" s="21"/>
      <c r="N21" s="544"/>
    </row>
    <row r="22" spans="1:14" ht="12.75">
      <c r="A22" s="149">
        <v>2</v>
      </c>
      <c r="B22" s="180" t="s">
        <v>91</v>
      </c>
      <c r="C22" s="152" t="s">
        <v>5</v>
      </c>
      <c r="D22" s="128">
        <v>2</v>
      </c>
      <c r="E22" s="107">
        <v>1</v>
      </c>
      <c r="F22" s="129">
        <v>1</v>
      </c>
      <c r="G22" s="172">
        <v>2</v>
      </c>
      <c r="H22" s="129" t="s">
        <v>93</v>
      </c>
      <c r="I22" s="130" t="s">
        <v>27</v>
      </c>
      <c r="J22" s="230">
        <v>30</v>
      </c>
      <c r="K22" s="47"/>
      <c r="L22" s="129">
        <v>30</v>
      </c>
      <c r="M22" s="48"/>
      <c r="N22" s="544"/>
    </row>
    <row r="23" spans="1:14" ht="12.75">
      <c r="A23" s="33">
        <v>3</v>
      </c>
      <c r="B23" s="181" t="s">
        <v>4</v>
      </c>
      <c r="C23" s="151" t="s">
        <v>5</v>
      </c>
      <c r="D23" s="154">
        <v>1</v>
      </c>
      <c r="E23" s="155">
        <v>1</v>
      </c>
      <c r="F23" s="18">
        <v>0</v>
      </c>
      <c r="G23" s="175">
        <v>0</v>
      </c>
      <c r="H23" s="188" t="s">
        <v>93</v>
      </c>
      <c r="I23" s="162" t="s">
        <v>27</v>
      </c>
      <c r="J23" s="71">
        <v>30</v>
      </c>
      <c r="K23" s="15"/>
      <c r="L23" s="18">
        <v>30</v>
      </c>
      <c r="M23" s="21"/>
      <c r="N23" s="544"/>
    </row>
    <row r="24" spans="1:14" ht="12.75">
      <c r="A24" s="246">
        <v>4</v>
      </c>
      <c r="B24" s="181" t="s">
        <v>137</v>
      </c>
      <c r="C24" s="184" t="s">
        <v>5</v>
      </c>
      <c r="D24" s="186">
        <v>2</v>
      </c>
      <c r="E24" s="187">
        <v>1</v>
      </c>
      <c r="F24" s="188">
        <v>1</v>
      </c>
      <c r="G24" s="175">
        <v>2</v>
      </c>
      <c r="H24" s="188" t="s">
        <v>93</v>
      </c>
      <c r="I24" s="145" t="s">
        <v>27</v>
      </c>
      <c r="J24" s="71">
        <v>30</v>
      </c>
      <c r="K24" s="15"/>
      <c r="L24" s="18">
        <v>30</v>
      </c>
      <c r="M24" s="21"/>
      <c r="N24" s="544"/>
    </row>
    <row r="25" spans="1:14" ht="13.5" thickBot="1">
      <c r="A25" s="273">
        <v>5</v>
      </c>
      <c r="B25" s="251" t="s">
        <v>118</v>
      </c>
      <c r="C25" s="219" t="s">
        <v>5</v>
      </c>
      <c r="D25" s="126">
        <v>2</v>
      </c>
      <c r="E25" s="197">
        <v>1</v>
      </c>
      <c r="F25" s="198">
        <v>1</v>
      </c>
      <c r="G25" s="777">
        <v>0.5</v>
      </c>
      <c r="H25" s="777" t="s">
        <v>93</v>
      </c>
      <c r="I25" s="70" t="s">
        <v>35</v>
      </c>
      <c r="J25" s="83">
        <v>30</v>
      </c>
      <c r="K25" s="132">
        <v>30</v>
      </c>
      <c r="L25" s="132"/>
      <c r="M25" s="64"/>
      <c r="N25" s="544"/>
    </row>
    <row r="26" spans="1:14" s="440" customFormat="1" ht="13.5" thickBot="1">
      <c r="A26" s="474"/>
      <c r="B26" s="473" t="s">
        <v>73</v>
      </c>
      <c r="C26" s="646" t="s">
        <v>5</v>
      </c>
      <c r="D26" s="433">
        <f>SUM(D21:D25)</f>
        <v>9</v>
      </c>
      <c r="E26" s="434">
        <f>SUM(E21:E25)</f>
        <v>5</v>
      </c>
      <c r="F26" s="435">
        <f>SUM(F21:F25)</f>
        <v>4</v>
      </c>
      <c r="G26" s="435">
        <f>SUM(G21:G25)</f>
        <v>6.5</v>
      </c>
      <c r="H26" s="477" t="s">
        <v>61</v>
      </c>
      <c r="I26" s="437" t="s">
        <v>61</v>
      </c>
      <c r="J26" s="438">
        <f>SUM(J21:J25)</f>
        <v>150</v>
      </c>
      <c r="K26" s="439">
        <f>SUM(K25)</f>
        <v>30</v>
      </c>
      <c r="L26" s="439">
        <f>SUM(L21,L22:L25)</f>
        <v>120</v>
      </c>
      <c r="M26" s="437"/>
      <c r="N26" s="544"/>
    </row>
    <row r="27" spans="1:14" s="440" customFormat="1" ht="12.75">
      <c r="A27" s="480"/>
      <c r="B27" s="479" t="s">
        <v>74</v>
      </c>
      <c r="C27" s="480"/>
      <c r="D27" s="778">
        <f>SUM(G26)</f>
        <v>6.5</v>
      </c>
      <c r="E27" s="866"/>
      <c r="F27" s="482"/>
      <c r="G27" s="482"/>
      <c r="H27" s="483" t="s">
        <v>61</v>
      </c>
      <c r="I27" s="446" t="s">
        <v>61</v>
      </c>
      <c r="J27" s="447"/>
      <c r="K27" s="444"/>
      <c r="L27" s="444"/>
      <c r="M27" s="448"/>
      <c r="N27" s="544"/>
    </row>
    <row r="28" spans="1:14" s="440" customFormat="1" ht="13.5" thickBot="1">
      <c r="A28" s="487"/>
      <c r="B28" s="450" t="s">
        <v>75</v>
      </c>
      <c r="C28" s="487"/>
      <c r="D28" s="779">
        <v>2.5</v>
      </c>
      <c r="E28" s="489"/>
      <c r="F28" s="490"/>
      <c r="G28" s="490"/>
      <c r="H28" s="491" t="s">
        <v>61</v>
      </c>
      <c r="I28" s="454" t="s">
        <v>61</v>
      </c>
      <c r="J28" s="891">
        <v>60</v>
      </c>
      <c r="K28" s="452"/>
      <c r="L28" s="452"/>
      <c r="M28" s="456"/>
      <c r="N28" s="544"/>
    </row>
    <row r="29" spans="1:14" s="396" customFormat="1" ht="13.5" thickBot="1">
      <c r="A29" s="406" t="s">
        <v>6</v>
      </c>
      <c r="B29" s="407" t="s">
        <v>189</v>
      </c>
      <c r="C29" s="407"/>
      <c r="D29" s="407"/>
      <c r="E29" s="407"/>
      <c r="F29" s="408"/>
      <c r="G29" s="408"/>
      <c r="H29" s="408"/>
      <c r="I29" s="409"/>
      <c r="J29" s="409"/>
      <c r="K29" s="409"/>
      <c r="L29" s="409"/>
      <c r="M29" s="410"/>
      <c r="N29" s="544"/>
    </row>
    <row r="30" spans="1:14" ht="12.75">
      <c r="A30" s="254">
        <v>1</v>
      </c>
      <c r="B30" s="180" t="s">
        <v>94</v>
      </c>
      <c r="C30" s="272"/>
      <c r="D30" s="208"/>
      <c r="E30" s="209"/>
      <c r="F30" s="203"/>
      <c r="G30" s="203"/>
      <c r="H30" s="203"/>
      <c r="I30" s="279"/>
      <c r="J30" s="280"/>
      <c r="K30" s="199"/>
      <c r="L30" s="199"/>
      <c r="M30" s="202"/>
      <c r="N30" s="544"/>
    </row>
    <row r="31" spans="1:14" ht="12.75">
      <c r="A31" s="273"/>
      <c r="B31" s="251" t="s">
        <v>170</v>
      </c>
      <c r="C31" s="184" t="s">
        <v>5</v>
      </c>
      <c r="D31" s="126">
        <v>2</v>
      </c>
      <c r="E31" s="197">
        <v>1.5</v>
      </c>
      <c r="F31" s="198">
        <v>0.5</v>
      </c>
      <c r="G31" s="198">
        <v>2</v>
      </c>
      <c r="H31" s="188" t="s">
        <v>93</v>
      </c>
      <c r="I31" s="185" t="s">
        <v>27</v>
      </c>
      <c r="J31" s="219">
        <v>30</v>
      </c>
      <c r="K31" s="206"/>
      <c r="L31" s="198">
        <v>30</v>
      </c>
      <c r="M31" s="207"/>
      <c r="N31" s="544"/>
    </row>
    <row r="32" spans="1:14" ht="12.75">
      <c r="A32" s="273"/>
      <c r="B32" s="251" t="s">
        <v>171</v>
      </c>
      <c r="C32" s="184" t="s">
        <v>5</v>
      </c>
      <c r="D32" s="126">
        <v>2</v>
      </c>
      <c r="E32" s="197">
        <v>1.5</v>
      </c>
      <c r="F32" s="198">
        <v>0.5</v>
      </c>
      <c r="G32" s="198">
        <v>2</v>
      </c>
      <c r="H32" s="188" t="s">
        <v>93</v>
      </c>
      <c r="I32" s="185" t="s">
        <v>27</v>
      </c>
      <c r="J32" s="219">
        <v>30</v>
      </c>
      <c r="K32" s="206"/>
      <c r="L32" s="198">
        <v>30</v>
      </c>
      <c r="M32" s="207"/>
      <c r="N32" s="544"/>
    </row>
    <row r="33" spans="1:14" ht="12.75">
      <c r="A33" s="273"/>
      <c r="B33" s="251" t="s">
        <v>95</v>
      </c>
      <c r="C33" s="184" t="s">
        <v>5</v>
      </c>
      <c r="D33" s="126">
        <v>4</v>
      </c>
      <c r="E33" s="197">
        <v>2.5</v>
      </c>
      <c r="F33" s="198">
        <v>1.5</v>
      </c>
      <c r="G33" s="198">
        <v>3</v>
      </c>
      <c r="H33" s="188" t="s">
        <v>93</v>
      </c>
      <c r="I33" s="146" t="s">
        <v>27</v>
      </c>
      <c r="J33" s="148">
        <v>60</v>
      </c>
      <c r="K33" s="63"/>
      <c r="L33" s="132">
        <v>60</v>
      </c>
      <c r="M33" s="64"/>
      <c r="N33" s="544"/>
    </row>
    <row r="34" spans="1:14" ht="12.75">
      <c r="A34" s="273"/>
      <c r="B34" s="251" t="s">
        <v>96</v>
      </c>
      <c r="C34" s="184" t="s">
        <v>5</v>
      </c>
      <c r="D34" s="126">
        <v>2</v>
      </c>
      <c r="E34" s="197">
        <v>1.5</v>
      </c>
      <c r="F34" s="198">
        <v>0.5</v>
      </c>
      <c r="G34" s="198">
        <v>2</v>
      </c>
      <c r="H34" s="188" t="s">
        <v>93</v>
      </c>
      <c r="I34" s="146" t="s">
        <v>27</v>
      </c>
      <c r="J34" s="148">
        <v>30</v>
      </c>
      <c r="K34" s="63"/>
      <c r="L34" s="132">
        <v>30</v>
      </c>
      <c r="M34" s="64"/>
      <c r="N34" s="544"/>
    </row>
    <row r="35" spans="1:14" ht="13.5" thickBot="1">
      <c r="A35" s="273"/>
      <c r="B35" s="251" t="s">
        <v>97</v>
      </c>
      <c r="C35" s="184" t="s">
        <v>5</v>
      </c>
      <c r="D35" s="126">
        <v>3.5</v>
      </c>
      <c r="E35" s="197">
        <v>2.5</v>
      </c>
      <c r="F35" s="198">
        <v>1</v>
      </c>
      <c r="G35" s="198">
        <v>3</v>
      </c>
      <c r="H35" s="188" t="s">
        <v>93</v>
      </c>
      <c r="I35" s="146" t="s">
        <v>27</v>
      </c>
      <c r="J35" s="148">
        <v>60</v>
      </c>
      <c r="K35" s="63"/>
      <c r="L35" s="132">
        <v>60</v>
      </c>
      <c r="M35" s="64"/>
      <c r="N35" s="544"/>
    </row>
    <row r="36" spans="1:14" s="440" customFormat="1" ht="13.5" thickBot="1">
      <c r="A36" s="474"/>
      <c r="B36" s="473" t="s">
        <v>73</v>
      </c>
      <c r="C36" s="474"/>
      <c r="D36" s="475">
        <f>SUM(D31:D35)</f>
        <v>13.5</v>
      </c>
      <c r="E36" s="476">
        <f>SUM(E31:E35)</f>
        <v>9.5</v>
      </c>
      <c r="F36" s="439">
        <f>SUM(F31:F35)</f>
        <v>4</v>
      </c>
      <c r="G36" s="439">
        <f>SUM(G31:G35)</f>
        <v>12</v>
      </c>
      <c r="H36" s="477" t="s">
        <v>61</v>
      </c>
      <c r="I36" s="437" t="s">
        <v>61</v>
      </c>
      <c r="J36" s="457">
        <f>SUM(J31:J35)</f>
        <v>210</v>
      </c>
      <c r="K36" s="439"/>
      <c r="L36" s="439">
        <f>SUM(L31:L35)</f>
        <v>210</v>
      </c>
      <c r="M36" s="437"/>
      <c r="N36" s="544"/>
    </row>
    <row r="37" spans="1:14" s="440" customFormat="1" ht="12.75">
      <c r="A37" s="518"/>
      <c r="B37" s="517" t="s">
        <v>74</v>
      </c>
      <c r="C37" s="518"/>
      <c r="D37" s="642">
        <f>SUM(G36)</f>
        <v>12</v>
      </c>
      <c r="E37" s="519"/>
      <c r="F37" s="520"/>
      <c r="G37" s="520"/>
      <c r="H37" s="521" t="s">
        <v>61</v>
      </c>
      <c r="I37" s="464" t="s">
        <v>61</v>
      </c>
      <c r="J37" s="465"/>
      <c r="K37" s="462"/>
      <c r="L37" s="462"/>
      <c r="M37" s="466"/>
      <c r="N37" s="544"/>
    </row>
    <row r="38" spans="1:14" s="440" customFormat="1" ht="13.5" thickBot="1">
      <c r="A38" s="647"/>
      <c r="B38" s="468" t="s">
        <v>75</v>
      </c>
      <c r="C38" s="525"/>
      <c r="D38" s="526"/>
      <c r="E38" s="526"/>
      <c r="F38" s="526"/>
      <c r="G38" s="526"/>
      <c r="H38" s="526" t="s">
        <v>61</v>
      </c>
      <c r="I38" s="471" t="s">
        <v>61</v>
      </c>
      <c r="J38" s="472"/>
      <c r="K38" s="470"/>
      <c r="L38" s="470"/>
      <c r="M38" s="471"/>
      <c r="N38" s="544"/>
    </row>
    <row r="39" spans="1:14" s="396" customFormat="1" ht="13.5" thickBot="1">
      <c r="A39" s="406" t="s">
        <v>7</v>
      </c>
      <c r="B39" s="407" t="s">
        <v>190</v>
      </c>
      <c r="C39" s="407"/>
      <c r="D39" s="408"/>
      <c r="E39" s="408"/>
      <c r="F39" s="408"/>
      <c r="G39" s="408"/>
      <c r="H39" s="408"/>
      <c r="I39" s="409"/>
      <c r="J39" s="409"/>
      <c r="K39" s="409"/>
      <c r="L39" s="409"/>
      <c r="M39" s="410"/>
      <c r="N39" s="544"/>
    </row>
    <row r="40" spans="1:14" ht="13.5" thickBot="1">
      <c r="A40" s="244">
        <v>1</v>
      </c>
      <c r="B40" s="180" t="s">
        <v>98</v>
      </c>
      <c r="C40" s="176" t="s">
        <v>5</v>
      </c>
      <c r="D40" s="189">
        <v>2</v>
      </c>
      <c r="E40" s="190">
        <v>1.5</v>
      </c>
      <c r="F40" s="191">
        <v>0.5</v>
      </c>
      <c r="G40" s="191">
        <v>0.5</v>
      </c>
      <c r="H40" s="191" t="s">
        <v>93</v>
      </c>
      <c r="I40" s="182" t="s">
        <v>27</v>
      </c>
      <c r="J40" s="240">
        <v>30</v>
      </c>
      <c r="K40" s="200">
        <v>30</v>
      </c>
      <c r="L40" s="245"/>
      <c r="M40" s="232"/>
      <c r="N40" s="544"/>
    </row>
    <row r="41" spans="1:14" s="440" customFormat="1" ht="12.75" customHeight="1" thickBot="1">
      <c r="A41" s="474"/>
      <c r="B41" s="473" t="s">
        <v>73</v>
      </c>
      <c r="C41" s="474"/>
      <c r="D41" s="433">
        <f>SUM(D40)</f>
        <v>2</v>
      </c>
      <c r="E41" s="434">
        <f>SUM(E40)</f>
        <v>1.5</v>
      </c>
      <c r="F41" s="435">
        <f>SUM(F40)</f>
        <v>0.5</v>
      </c>
      <c r="G41" s="439">
        <f>SUM(G40)</f>
        <v>0.5</v>
      </c>
      <c r="H41" s="477" t="s">
        <v>61</v>
      </c>
      <c r="I41" s="437" t="s">
        <v>61</v>
      </c>
      <c r="J41" s="438">
        <f>SUM(J40)</f>
        <v>30</v>
      </c>
      <c r="K41" s="439">
        <f>SUM(K40)</f>
        <v>30</v>
      </c>
      <c r="L41" s="439"/>
      <c r="M41" s="437"/>
      <c r="N41" s="544"/>
    </row>
    <row r="42" spans="1:14" s="440" customFormat="1" ht="12.75">
      <c r="A42" s="480"/>
      <c r="B42" s="479" t="s">
        <v>74</v>
      </c>
      <c r="C42" s="480"/>
      <c r="D42" s="778">
        <f>SUM(G41)</f>
        <v>0.5</v>
      </c>
      <c r="E42" s="481"/>
      <c r="F42" s="482"/>
      <c r="G42" s="482"/>
      <c r="H42" s="483" t="s">
        <v>61</v>
      </c>
      <c r="I42" s="446" t="s">
        <v>61</v>
      </c>
      <c r="J42" s="447"/>
      <c r="K42" s="444"/>
      <c r="L42" s="444"/>
      <c r="M42" s="448"/>
      <c r="N42" s="544"/>
    </row>
    <row r="43" spans="1:14" s="440" customFormat="1" ht="13.5" thickBot="1">
      <c r="A43" s="487"/>
      <c r="B43" s="450" t="s">
        <v>75</v>
      </c>
      <c r="C43" s="499"/>
      <c r="D43" s="500"/>
      <c r="E43" s="501"/>
      <c r="F43" s="502"/>
      <c r="G43" s="502"/>
      <c r="H43" s="503" t="s">
        <v>61</v>
      </c>
      <c r="I43" s="504" t="s">
        <v>61</v>
      </c>
      <c r="J43" s="505"/>
      <c r="K43" s="502"/>
      <c r="L43" s="502"/>
      <c r="M43" s="456"/>
      <c r="N43" s="544"/>
    </row>
    <row r="44" spans="1:14" s="396" customFormat="1" ht="13.5" thickBot="1">
      <c r="A44" s="406" t="s">
        <v>8</v>
      </c>
      <c r="B44" s="407" t="s">
        <v>191</v>
      </c>
      <c r="C44" s="407"/>
      <c r="D44" s="411"/>
      <c r="E44" s="411"/>
      <c r="F44" s="411"/>
      <c r="G44" s="411"/>
      <c r="H44" s="411"/>
      <c r="I44" s="411"/>
      <c r="J44" s="411"/>
      <c r="K44" s="411"/>
      <c r="L44" s="411"/>
      <c r="M44" s="410"/>
      <c r="N44" s="544"/>
    </row>
    <row r="45" spans="1:14" s="396" customFormat="1" ht="13.5" thickBot="1">
      <c r="A45" s="406" t="s">
        <v>56</v>
      </c>
      <c r="B45" s="407" t="s">
        <v>192</v>
      </c>
      <c r="C45" s="407"/>
      <c r="D45" s="411"/>
      <c r="E45" s="411"/>
      <c r="F45" s="411"/>
      <c r="G45" s="411"/>
      <c r="H45" s="411"/>
      <c r="I45" s="411"/>
      <c r="J45" s="411"/>
      <c r="K45" s="411"/>
      <c r="L45" s="411"/>
      <c r="M45" s="410"/>
      <c r="N45" s="544"/>
    </row>
    <row r="46" spans="1:14" s="223" customFormat="1" ht="12.75">
      <c r="A46" s="272">
        <v>1</v>
      </c>
      <c r="B46" s="180" t="s">
        <v>147</v>
      </c>
      <c r="C46" s="297" t="s">
        <v>5</v>
      </c>
      <c r="D46" s="170">
        <v>2</v>
      </c>
      <c r="E46" s="171">
        <v>1.5</v>
      </c>
      <c r="F46" s="172">
        <v>0.5</v>
      </c>
      <c r="G46" s="172">
        <v>0.5</v>
      </c>
      <c r="H46" s="172" t="s">
        <v>100</v>
      </c>
      <c r="I46" s="298" t="s">
        <v>27</v>
      </c>
      <c r="J46" s="295">
        <v>30</v>
      </c>
      <c r="K46" s="172">
        <v>30</v>
      </c>
      <c r="L46" s="172"/>
      <c r="M46" s="234"/>
      <c r="N46" s="683"/>
    </row>
    <row r="47" spans="1:14" s="242" customFormat="1" ht="12.75">
      <c r="A47" s="272">
        <v>2</v>
      </c>
      <c r="B47" s="180" t="s">
        <v>148</v>
      </c>
      <c r="C47" s="297" t="s">
        <v>5</v>
      </c>
      <c r="D47" s="170">
        <v>2</v>
      </c>
      <c r="E47" s="171">
        <v>1.5</v>
      </c>
      <c r="F47" s="172">
        <v>0.5</v>
      </c>
      <c r="G47" s="172">
        <v>0.5</v>
      </c>
      <c r="H47" s="298" t="s">
        <v>100</v>
      </c>
      <c r="I47" s="298" t="s">
        <v>27</v>
      </c>
      <c r="J47" s="295">
        <v>30</v>
      </c>
      <c r="K47" s="172">
        <v>30</v>
      </c>
      <c r="L47" s="172"/>
      <c r="M47" s="234"/>
      <c r="N47" s="684"/>
    </row>
    <row r="48" spans="1:14" s="259" customFormat="1" ht="13.5" thickBot="1">
      <c r="A48" s="250">
        <v>3</v>
      </c>
      <c r="B48" s="274" t="s">
        <v>156</v>
      </c>
      <c r="C48" s="299" t="s">
        <v>5</v>
      </c>
      <c r="D48" s="225">
        <v>1</v>
      </c>
      <c r="E48" s="226">
        <v>0.5</v>
      </c>
      <c r="F48" s="227">
        <v>0.5</v>
      </c>
      <c r="G48" s="227">
        <v>0.5</v>
      </c>
      <c r="H48" s="175" t="s">
        <v>93</v>
      </c>
      <c r="I48" s="300" t="s">
        <v>27</v>
      </c>
      <c r="J48" s="301">
        <v>15</v>
      </c>
      <c r="K48" s="227">
        <v>15</v>
      </c>
      <c r="L48" s="227"/>
      <c r="M48" s="243"/>
      <c r="N48" s="724"/>
    </row>
    <row r="49" spans="1:14" s="440" customFormat="1" ht="13.5" thickBot="1">
      <c r="A49" s="474"/>
      <c r="B49" s="473" t="s">
        <v>73</v>
      </c>
      <c r="C49" s="457"/>
      <c r="D49" s="475">
        <f>SUM(D46:D48)</f>
        <v>5</v>
      </c>
      <c r="E49" s="476">
        <f>SUM(E46:E48)</f>
        <v>3.5</v>
      </c>
      <c r="F49" s="439">
        <f>SUM(F46:F48)</f>
        <v>1.5</v>
      </c>
      <c r="G49" s="435">
        <f>SUM(G46:G48)</f>
        <v>1.5</v>
      </c>
      <c r="H49" s="439" t="s">
        <v>61</v>
      </c>
      <c r="I49" s="458" t="s">
        <v>61</v>
      </c>
      <c r="J49" s="438">
        <f>SUM(J46:J48)</f>
        <v>75</v>
      </c>
      <c r="K49" s="439">
        <f>SUM(K46:K48)</f>
        <v>75</v>
      </c>
      <c r="L49" s="439"/>
      <c r="M49" s="458"/>
      <c r="N49" s="544"/>
    </row>
    <row r="50" spans="1:14" s="440" customFormat="1" ht="12.75">
      <c r="A50" s="480"/>
      <c r="B50" s="479" t="s">
        <v>74</v>
      </c>
      <c r="C50" s="480"/>
      <c r="D50" s="778">
        <f>SUM(G49)</f>
        <v>1.5</v>
      </c>
      <c r="E50" s="481"/>
      <c r="F50" s="482"/>
      <c r="G50" s="482"/>
      <c r="H50" s="483" t="s">
        <v>61</v>
      </c>
      <c r="I50" s="446" t="s">
        <v>61</v>
      </c>
      <c r="J50" s="447"/>
      <c r="K50" s="444"/>
      <c r="L50" s="444"/>
      <c r="M50" s="448"/>
      <c r="N50" s="544"/>
    </row>
    <row r="51" spans="1:14" s="440" customFormat="1" ht="13.5" thickBot="1">
      <c r="A51" s="487"/>
      <c r="B51" s="450" t="s">
        <v>75</v>
      </c>
      <c r="C51" s="487"/>
      <c r="D51" s="488"/>
      <c r="E51" s="489"/>
      <c r="F51" s="490"/>
      <c r="G51" s="490"/>
      <c r="H51" s="491" t="s">
        <v>61</v>
      </c>
      <c r="I51" s="454" t="s">
        <v>61</v>
      </c>
      <c r="J51" s="455"/>
      <c r="K51" s="452"/>
      <c r="L51" s="452"/>
      <c r="M51" s="456"/>
      <c r="N51" s="544"/>
    </row>
    <row r="52" spans="1:14" s="396" customFormat="1" ht="13.5" thickBot="1">
      <c r="A52" s="406" t="s">
        <v>57</v>
      </c>
      <c r="B52" s="407" t="s">
        <v>9</v>
      </c>
      <c r="C52" s="407"/>
      <c r="D52" s="408"/>
      <c r="E52" s="408"/>
      <c r="F52" s="408"/>
      <c r="G52" s="408"/>
      <c r="H52" s="408"/>
      <c r="I52" s="409"/>
      <c r="J52" s="409"/>
      <c r="K52" s="409"/>
      <c r="L52" s="409"/>
      <c r="M52" s="410"/>
      <c r="N52" s="544"/>
    </row>
    <row r="53" spans="1:14" ht="13.5" thickBot="1">
      <c r="A53" s="867">
        <v>1</v>
      </c>
      <c r="B53" s="354" t="s">
        <v>234</v>
      </c>
      <c r="C53" s="219" t="s">
        <v>5</v>
      </c>
      <c r="D53" s="351">
        <v>0.5</v>
      </c>
      <c r="E53" s="352">
        <v>0.5</v>
      </c>
      <c r="F53" s="283"/>
      <c r="G53" s="283"/>
      <c r="H53" s="292" t="s">
        <v>92</v>
      </c>
      <c r="I53" s="138" t="s">
        <v>27</v>
      </c>
      <c r="J53" s="228">
        <v>4</v>
      </c>
      <c r="K53" s="137">
        <v>4</v>
      </c>
      <c r="L53" s="153"/>
      <c r="M53" s="25"/>
      <c r="N53" s="544"/>
    </row>
    <row r="54" spans="1:14" s="396" customFormat="1" ht="13.5" thickBot="1">
      <c r="A54" s="412" t="s">
        <v>58</v>
      </c>
      <c r="B54" s="633"/>
      <c r="C54" s="644"/>
      <c r="D54" s="644"/>
      <c r="E54" s="645"/>
      <c r="F54" s="637"/>
      <c r="G54" s="637"/>
      <c r="H54" s="635" t="s">
        <v>61</v>
      </c>
      <c r="I54" s="415" t="s">
        <v>61</v>
      </c>
      <c r="J54" s="391"/>
      <c r="K54" s="414"/>
      <c r="L54" s="413"/>
      <c r="M54" s="410"/>
      <c r="N54" s="544"/>
    </row>
    <row r="55" spans="1:14" s="380" customFormat="1" ht="13.5" thickBot="1">
      <c r="A55" s="1122" t="s">
        <v>101</v>
      </c>
      <c r="B55" s="1123"/>
      <c r="C55" s="1056"/>
      <c r="D55" s="1057">
        <f>SUM(D53:D54,D49,D41,D36,D26)</f>
        <v>30</v>
      </c>
      <c r="E55" s="419">
        <f>SUM(E53:E54,E49,E41,E36,E26)</f>
        <v>20</v>
      </c>
      <c r="F55" s="1052">
        <f>SUM(F49,F41,F36,F26)</f>
        <v>10</v>
      </c>
      <c r="G55" s="419">
        <f>SUM(G49,G41,G36,G26)</f>
        <v>20.5</v>
      </c>
      <c r="H55" s="542"/>
      <c r="I55" s="381"/>
      <c r="J55" s="540">
        <f>SUM(J53:J54,J49,J41,J36,J26)</f>
        <v>469</v>
      </c>
      <c r="K55" s="384">
        <f>SUM(K53:K54,K49,K41,K26)</f>
        <v>139</v>
      </c>
      <c r="L55" s="385">
        <f>SUM(L49,L41,L36,L26)</f>
        <v>330</v>
      </c>
      <c r="M55" s="919"/>
      <c r="N55" s="544"/>
    </row>
    <row r="56" spans="1:14" s="6" customFormat="1" ht="12.75">
      <c r="A56" s="5"/>
      <c r="B56" s="92"/>
      <c r="C56" s="5"/>
      <c r="D56" s="5"/>
      <c r="E56" s="5"/>
      <c r="F56" s="5"/>
      <c r="N56" s="707"/>
    </row>
    <row r="57" spans="1:14" ht="15.75">
      <c r="A57" s="1124" t="s">
        <v>85</v>
      </c>
      <c r="B57" s="1125"/>
      <c r="C57" s="1125"/>
      <c r="D57" s="1125"/>
      <c r="E57" s="1125"/>
      <c r="F57" s="1125"/>
      <c r="G57" s="1125"/>
      <c r="H57" s="1125"/>
      <c r="I57" s="1125"/>
      <c r="J57" s="1125"/>
      <c r="K57" s="1125"/>
      <c r="L57" s="1125"/>
      <c r="M57" s="1125"/>
      <c r="N57" s="544"/>
    </row>
    <row r="58" spans="1:14" ht="15.75">
      <c r="A58" s="1109" t="s">
        <v>213</v>
      </c>
      <c r="B58" s="1109"/>
      <c r="C58" s="1109"/>
      <c r="D58" s="1109"/>
      <c r="E58" s="1109"/>
      <c r="F58" s="1109"/>
      <c r="G58" s="1109"/>
      <c r="H58" s="1109"/>
      <c r="I58" s="1109"/>
      <c r="J58" s="1109"/>
      <c r="K58" s="1109"/>
      <c r="L58" s="1109"/>
      <c r="M58" s="1109"/>
      <c r="N58" s="544"/>
    </row>
    <row r="59" spans="1:14" ht="15.75">
      <c r="A59" s="256"/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544"/>
    </row>
    <row r="60" spans="1:14" ht="12.75">
      <c r="A60" s="1"/>
      <c r="B60" s="141" t="s">
        <v>83</v>
      </c>
      <c r="C60" s="35"/>
      <c r="D60" s="1"/>
      <c r="E60" s="1"/>
      <c r="F60" s="1"/>
      <c r="G60" s="1"/>
      <c r="H60" s="1"/>
      <c r="I60" s="1"/>
      <c r="J60" s="1"/>
      <c r="K60" s="1"/>
      <c r="L60" s="1"/>
      <c r="M60" s="1"/>
      <c r="N60" s="544"/>
    </row>
    <row r="61" spans="2:14" ht="12.75">
      <c r="B61" s="142" t="s">
        <v>80</v>
      </c>
      <c r="N61" s="544"/>
    </row>
    <row r="62" spans="2:14" ht="12.75">
      <c r="B62" t="s">
        <v>81</v>
      </c>
      <c r="N62" s="544"/>
    </row>
    <row r="63" spans="2:14" ht="12.75">
      <c r="B63" s="142" t="s">
        <v>84</v>
      </c>
      <c r="N63" s="544"/>
    </row>
    <row r="64" spans="2:14" ht="12.75">
      <c r="B64" t="s">
        <v>82</v>
      </c>
      <c r="N64" s="544"/>
    </row>
    <row r="65" ht="12.75">
      <c r="N65" s="544"/>
    </row>
    <row r="66" spans="2:14" ht="13.5" thickBot="1">
      <c r="B66" s="169" t="s">
        <v>102</v>
      </c>
      <c r="G66" s="11"/>
      <c r="N66" s="544"/>
    </row>
    <row r="67" spans="1:14" ht="12.75">
      <c r="A67" s="65" t="s">
        <v>0</v>
      </c>
      <c r="B67" s="66"/>
      <c r="C67" s="73"/>
      <c r="D67" s="1111" t="s">
        <v>46</v>
      </c>
      <c r="E67" s="1112"/>
      <c r="F67" s="1112"/>
      <c r="G67" s="96" t="s">
        <v>34</v>
      </c>
      <c r="H67" s="3" t="s">
        <v>1</v>
      </c>
      <c r="I67" s="75" t="s">
        <v>39</v>
      </c>
      <c r="J67" s="1113" t="s">
        <v>49</v>
      </c>
      <c r="K67" s="1114"/>
      <c r="L67" s="1114"/>
      <c r="M67" s="1115"/>
      <c r="N67" s="544"/>
    </row>
    <row r="68" spans="1:14" ht="12.75">
      <c r="A68" s="74"/>
      <c r="B68" s="67" t="s">
        <v>10</v>
      </c>
      <c r="C68" s="131" t="s">
        <v>37</v>
      </c>
      <c r="D68" s="78" t="s">
        <v>2</v>
      </c>
      <c r="E68" s="17" t="s">
        <v>43</v>
      </c>
      <c r="F68" s="81" t="s">
        <v>22</v>
      </c>
      <c r="G68" s="93" t="s">
        <v>47</v>
      </c>
      <c r="H68" s="7" t="s">
        <v>45</v>
      </c>
      <c r="I68" s="76" t="s">
        <v>40</v>
      </c>
      <c r="J68" s="126" t="s">
        <v>2</v>
      </c>
      <c r="K68" s="1116" t="s">
        <v>50</v>
      </c>
      <c r="L68" s="1116"/>
      <c r="M68" s="70" t="s">
        <v>152</v>
      </c>
      <c r="N68" s="544"/>
    </row>
    <row r="69" spans="1:14" ht="12.75">
      <c r="A69" s="4"/>
      <c r="B69" s="67" t="s">
        <v>3</v>
      </c>
      <c r="C69" s="80"/>
      <c r="D69" s="55"/>
      <c r="E69" s="17" t="s">
        <v>11</v>
      </c>
      <c r="F69" s="38" t="s">
        <v>28</v>
      </c>
      <c r="G69" s="94" t="s">
        <v>68</v>
      </c>
      <c r="H69" s="7"/>
      <c r="I69" s="77" t="s">
        <v>41</v>
      </c>
      <c r="J69" s="86"/>
      <c r="K69" s="84" t="s">
        <v>12</v>
      </c>
      <c r="L69" s="125" t="s">
        <v>13</v>
      </c>
      <c r="M69" s="79"/>
      <c r="N69" s="544"/>
    </row>
    <row r="70" spans="1:14" ht="12.75">
      <c r="A70" s="55"/>
      <c r="B70" s="67"/>
      <c r="C70" s="6"/>
      <c r="D70" s="55"/>
      <c r="E70" s="17" t="s">
        <v>38</v>
      </c>
      <c r="F70" s="68" t="s">
        <v>23</v>
      </c>
      <c r="G70" s="85" t="s">
        <v>69</v>
      </c>
      <c r="H70" s="6"/>
      <c r="I70" s="76" t="s">
        <v>42</v>
      </c>
      <c r="J70" s="87"/>
      <c r="K70" s="52"/>
      <c r="L70" s="95"/>
      <c r="M70" s="39"/>
      <c r="N70" s="544"/>
    </row>
    <row r="71" spans="1:14" ht="12.75">
      <c r="A71" s="55"/>
      <c r="B71" s="56"/>
      <c r="C71" s="37"/>
      <c r="D71" s="55"/>
      <c r="E71" s="17" t="s">
        <v>44</v>
      </c>
      <c r="F71" s="68"/>
      <c r="G71" s="85" t="s">
        <v>26</v>
      </c>
      <c r="H71" s="8"/>
      <c r="I71" s="55" t="s">
        <v>70</v>
      </c>
      <c r="J71" s="26"/>
      <c r="K71" s="52"/>
      <c r="L71" s="16"/>
      <c r="M71" s="27"/>
      <c r="N71" s="544"/>
    </row>
    <row r="72" spans="1:14" ht="12.75">
      <c r="A72" s="55"/>
      <c r="B72" s="56"/>
      <c r="C72" s="37"/>
      <c r="D72" s="55"/>
      <c r="E72" s="17"/>
      <c r="F72" s="68"/>
      <c r="G72" s="85"/>
      <c r="H72" s="8"/>
      <c r="I72" s="55"/>
      <c r="J72" s="26"/>
      <c r="K72" s="52"/>
      <c r="L72" s="16"/>
      <c r="M72" s="27"/>
      <c r="N72" s="544"/>
    </row>
    <row r="73" spans="1:14" ht="13.5" thickBot="1">
      <c r="A73" s="10"/>
      <c r="B73" s="43"/>
      <c r="C73" s="11"/>
      <c r="D73" s="10"/>
      <c r="E73" s="69"/>
      <c r="F73" s="82"/>
      <c r="G73" s="69"/>
      <c r="H73" s="11"/>
      <c r="I73" s="10"/>
      <c r="J73" s="28"/>
      <c r="K73" s="53"/>
      <c r="L73" s="23"/>
      <c r="M73" s="29"/>
      <c r="N73" s="544"/>
    </row>
    <row r="74" spans="1:14" ht="13.5" thickBot="1">
      <c r="A74" s="10"/>
      <c r="B74" s="22" t="s">
        <v>36</v>
      </c>
      <c r="C74" s="36"/>
      <c r="D74" s="11"/>
      <c r="E74" s="11"/>
      <c r="F74" s="11"/>
      <c r="G74" s="11"/>
      <c r="H74" s="11"/>
      <c r="I74" s="11"/>
      <c r="J74" s="11"/>
      <c r="K74" s="11"/>
      <c r="L74" s="11"/>
      <c r="M74" s="12"/>
      <c r="N74" s="544"/>
    </row>
    <row r="75" spans="1:14" s="396" customFormat="1" ht="12.75">
      <c r="A75" s="421" t="s">
        <v>5</v>
      </c>
      <c r="B75" s="401" t="s">
        <v>188</v>
      </c>
      <c r="C75" s="401"/>
      <c r="D75" s="422"/>
      <c r="E75" s="422"/>
      <c r="F75" s="422"/>
      <c r="G75" s="422"/>
      <c r="H75" s="422"/>
      <c r="I75" s="422"/>
      <c r="J75" s="422"/>
      <c r="K75" s="422"/>
      <c r="L75" s="422"/>
      <c r="M75" s="423"/>
      <c r="N75" s="544"/>
    </row>
    <row r="76" spans="1:14" s="59" customFormat="1" ht="12.75">
      <c r="A76" s="33">
        <v>1</v>
      </c>
      <c r="B76" s="181" t="s">
        <v>120</v>
      </c>
      <c r="C76" s="156" t="s">
        <v>6</v>
      </c>
      <c r="D76" s="154">
        <v>2</v>
      </c>
      <c r="E76" s="155">
        <v>1</v>
      </c>
      <c r="F76" s="18">
        <v>1</v>
      </c>
      <c r="G76" s="175">
        <v>2</v>
      </c>
      <c r="H76" s="157" t="s">
        <v>93</v>
      </c>
      <c r="I76" s="145" t="s">
        <v>35</v>
      </c>
      <c r="J76" s="71">
        <v>30</v>
      </c>
      <c r="K76" s="15"/>
      <c r="L76" s="18">
        <v>30</v>
      </c>
      <c r="M76" s="21"/>
      <c r="N76" s="685"/>
    </row>
    <row r="77" spans="1:14" ht="12.75">
      <c r="A77" s="33">
        <v>2</v>
      </c>
      <c r="B77" s="181" t="s">
        <v>4</v>
      </c>
      <c r="C77" s="156" t="s">
        <v>6</v>
      </c>
      <c r="D77" s="154">
        <v>1</v>
      </c>
      <c r="E77" s="155">
        <v>1</v>
      </c>
      <c r="F77" s="18">
        <v>0</v>
      </c>
      <c r="G77" s="175">
        <v>0</v>
      </c>
      <c r="H77" s="188" t="s">
        <v>93</v>
      </c>
      <c r="I77" s="162" t="s">
        <v>27</v>
      </c>
      <c r="J77" s="71">
        <v>30</v>
      </c>
      <c r="K77" s="15"/>
      <c r="L77" s="18">
        <v>30</v>
      </c>
      <c r="M77" s="21"/>
      <c r="N77" s="544"/>
    </row>
    <row r="78" spans="1:14" ht="12.75">
      <c r="A78" s="33">
        <v>3</v>
      </c>
      <c r="B78" s="251" t="s">
        <v>118</v>
      </c>
      <c r="C78" s="184" t="s">
        <v>6</v>
      </c>
      <c r="D78" s="186">
        <v>2</v>
      </c>
      <c r="E78" s="187">
        <v>1</v>
      </c>
      <c r="F78" s="188">
        <v>1</v>
      </c>
      <c r="G78" s="188">
        <v>0.5</v>
      </c>
      <c r="H78" s="188" t="s">
        <v>93</v>
      </c>
      <c r="I78" s="183" t="s">
        <v>35</v>
      </c>
      <c r="J78" s="71">
        <v>30</v>
      </c>
      <c r="K78" s="18">
        <v>30</v>
      </c>
      <c r="L78" s="18"/>
      <c r="M78" s="21"/>
      <c r="N78" s="544"/>
    </row>
    <row r="79" spans="1:14" ht="13.5" thickBot="1">
      <c r="A79" s="60">
        <v>4</v>
      </c>
      <c r="B79" s="251" t="s">
        <v>119</v>
      </c>
      <c r="C79" s="219" t="s">
        <v>6</v>
      </c>
      <c r="D79" s="126">
        <v>2</v>
      </c>
      <c r="E79" s="197">
        <v>1</v>
      </c>
      <c r="F79" s="198">
        <v>1</v>
      </c>
      <c r="G79" s="198">
        <v>0.5</v>
      </c>
      <c r="H79" s="188" t="s">
        <v>93</v>
      </c>
      <c r="I79" s="185" t="s">
        <v>35</v>
      </c>
      <c r="J79" s="83">
        <v>30</v>
      </c>
      <c r="K79" s="132">
        <v>30</v>
      </c>
      <c r="L79" s="132"/>
      <c r="M79" s="64"/>
      <c r="N79" s="544"/>
    </row>
    <row r="80" spans="1:14" s="440" customFormat="1" ht="13.5" thickBot="1">
      <c r="A80" s="431"/>
      <c r="B80" s="473" t="s">
        <v>73</v>
      </c>
      <c r="C80" s="474"/>
      <c r="D80" s="475">
        <f>SUM(D76:D79)</f>
        <v>7</v>
      </c>
      <c r="E80" s="476">
        <f>SUM(E76:E79)</f>
        <v>4</v>
      </c>
      <c r="F80" s="439">
        <f>SUM(F76:F79)</f>
        <v>3</v>
      </c>
      <c r="G80" s="439">
        <f>SUM(G76:G79)</f>
        <v>3</v>
      </c>
      <c r="H80" s="477" t="s">
        <v>61</v>
      </c>
      <c r="I80" s="478" t="s">
        <v>61</v>
      </c>
      <c r="J80" s="438">
        <f>SUM(J76:J79)</f>
        <v>120</v>
      </c>
      <c r="K80" s="439">
        <f>SUM(K78:K79)</f>
        <v>60</v>
      </c>
      <c r="L80" s="439">
        <f>SUM(L76:L77)</f>
        <v>60</v>
      </c>
      <c r="M80" s="437"/>
      <c r="N80" s="544"/>
    </row>
    <row r="81" spans="1:14" s="440" customFormat="1" ht="12.75">
      <c r="A81" s="441"/>
      <c r="B81" s="479" t="s">
        <v>168</v>
      </c>
      <c r="C81" s="480"/>
      <c r="D81" s="789">
        <f>SUM(G80)</f>
        <v>3</v>
      </c>
      <c r="E81" s="481"/>
      <c r="F81" s="482"/>
      <c r="G81" s="482"/>
      <c r="H81" s="483" t="s">
        <v>61</v>
      </c>
      <c r="I81" s="484" t="s">
        <v>61</v>
      </c>
      <c r="J81" s="447"/>
      <c r="K81" s="444"/>
      <c r="L81" s="444"/>
      <c r="M81" s="448"/>
      <c r="N81" s="544"/>
    </row>
    <row r="82" spans="1:14" s="440" customFormat="1" ht="13.5" thickBot="1">
      <c r="A82" s="449"/>
      <c r="B82" s="486" t="s">
        <v>169</v>
      </c>
      <c r="C82" s="487"/>
      <c r="D82" s="790">
        <v>3</v>
      </c>
      <c r="E82" s="489"/>
      <c r="F82" s="490"/>
      <c r="G82" s="490"/>
      <c r="H82" s="491" t="s">
        <v>61</v>
      </c>
      <c r="I82" s="492" t="s">
        <v>61</v>
      </c>
      <c r="J82" s="891">
        <v>90</v>
      </c>
      <c r="K82" s="452"/>
      <c r="L82" s="452"/>
      <c r="M82" s="456"/>
      <c r="N82" s="544"/>
    </row>
    <row r="83" spans="1:14" s="396" customFormat="1" ht="13.5" thickBot="1">
      <c r="A83" s="406" t="s">
        <v>6</v>
      </c>
      <c r="B83" s="424" t="s">
        <v>189</v>
      </c>
      <c r="C83" s="424"/>
      <c r="D83" s="424"/>
      <c r="E83" s="424"/>
      <c r="F83" s="408"/>
      <c r="G83" s="408"/>
      <c r="H83" s="408"/>
      <c r="I83" s="408"/>
      <c r="J83" s="409"/>
      <c r="K83" s="409"/>
      <c r="L83" s="409"/>
      <c r="M83" s="410"/>
      <c r="N83" s="544"/>
    </row>
    <row r="84" spans="1:14" ht="12.75">
      <c r="A84" s="133">
        <v>1</v>
      </c>
      <c r="B84" s="180" t="s">
        <v>94</v>
      </c>
      <c r="C84" s="272"/>
      <c r="D84" s="208"/>
      <c r="E84" s="209"/>
      <c r="F84" s="203"/>
      <c r="G84" s="203"/>
      <c r="H84" s="191" t="s">
        <v>230</v>
      </c>
      <c r="I84" s="279"/>
      <c r="J84" s="40"/>
      <c r="K84" s="31"/>
      <c r="L84" s="31"/>
      <c r="M84" s="32"/>
      <c r="N84" s="544"/>
    </row>
    <row r="85" spans="1:14" ht="12.75">
      <c r="A85" s="33"/>
      <c r="B85" s="181" t="s">
        <v>140</v>
      </c>
      <c r="C85" s="184" t="s">
        <v>6</v>
      </c>
      <c r="D85" s="186">
        <v>2</v>
      </c>
      <c r="E85" s="187">
        <v>1.5</v>
      </c>
      <c r="F85" s="188">
        <v>0.5</v>
      </c>
      <c r="G85" s="188">
        <v>2</v>
      </c>
      <c r="H85" s="188" t="s">
        <v>93</v>
      </c>
      <c r="I85" s="183" t="s">
        <v>27</v>
      </c>
      <c r="J85" s="248">
        <v>30</v>
      </c>
      <c r="K85" s="247"/>
      <c r="L85" s="188">
        <v>30</v>
      </c>
      <c r="M85" s="249"/>
      <c r="N85" s="544"/>
    </row>
    <row r="86" spans="1:14" ht="12.75">
      <c r="A86" s="33"/>
      <c r="B86" s="181" t="s">
        <v>95</v>
      </c>
      <c r="C86" s="184" t="s">
        <v>6</v>
      </c>
      <c r="D86" s="186">
        <v>2</v>
      </c>
      <c r="E86" s="187">
        <v>1.5</v>
      </c>
      <c r="F86" s="188">
        <v>0.5</v>
      </c>
      <c r="G86" s="188">
        <v>2</v>
      </c>
      <c r="H86" s="188" t="s">
        <v>93</v>
      </c>
      <c r="I86" s="183" t="s">
        <v>27</v>
      </c>
      <c r="J86" s="71">
        <v>30</v>
      </c>
      <c r="K86" s="15"/>
      <c r="L86" s="18">
        <v>30</v>
      </c>
      <c r="M86" s="21"/>
      <c r="N86" s="544"/>
    </row>
    <row r="87" spans="1:14" ht="12.75">
      <c r="A87" s="33"/>
      <c r="B87" s="181" t="s">
        <v>96</v>
      </c>
      <c r="C87" s="184" t="s">
        <v>6</v>
      </c>
      <c r="D87" s="186">
        <v>2</v>
      </c>
      <c r="E87" s="187">
        <v>1.5</v>
      </c>
      <c r="F87" s="188">
        <v>0.5</v>
      </c>
      <c r="G87" s="188">
        <v>2</v>
      </c>
      <c r="H87" s="188" t="s">
        <v>93</v>
      </c>
      <c r="I87" s="183" t="s">
        <v>27</v>
      </c>
      <c r="J87" s="71">
        <v>30</v>
      </c>
      <c r="K87" s="15"/>
      <c r="L87" s="18">
        <v>30</v>
      </c>
      <c r="M87" s="21"/>
      <c r="N87" s="544"/>
    </row>
    <row r="88" spans="1:14" ht="13.5" thickBot="1">
      <c r="A88" s="33"/>
      <c r="B88" s="181" t="s">
        <v>97</v>
      </c>
      <c r="C88" s="184" t="s">
        <v>6</v>
      </c>
      <c r="D88" s="186">
        <v>2</v>
      </c>
      <c r="E88" s="187">
        <v>1.5</v>
      </c>
      <c r="F88" s="188">
        <v>0.5</v>
      </c>
      <c r="G88" s="188">
        <v>2</v>
      </c>
      <c r="H88" s="188" t="s">
        <v>93</v>
      </c>
      <c r="I88" s="183" t="s">
        <v>27</v>
      </c>
      <c r="J88" s="71">
        <v>30</v>
      </c>
      <c r="K88" s="15"/>
      <c r="L88" s="18">
        <v>30</v>
      </c>
      <c r="M88" s="21"/>
      <c r="N88" s="544"/>
    </row>
    <row r="89" spans="1:14" s="440" customFormat="1" ht="13.5" thickBot="1">
      <c r="A89" s="431"/>
      <c r="B89" s="473" t="s">
        <v>73</v>
      </c>
      <c r="C89" s="474"/>
      <c r="D89" s="475">
        <f>SUM(D85:D88)</f>
        <v>8</v>
      </c>
      <c r="E89" s="476">
        <f>SUM(E85:E88)</f>
        <v>6</v>
      </c>
      <c r="F89" s="439">
        <f>SUM(F85:F88)</f>
        <v>2</v>
      </c>
      <c r="G89" s="439">
        <f>SUM(G85:G88)</f>
        <v>8</v>
      </c>
      <c r="H89" s="477" t="s">
        <v>61</v>
      </c>
      <c r="I89" s="478" t="s">
        <v>61</v>
      </c>
      <c r="J89" s="457">
        <f>SUM(J85:J88)</f>
        <v>120</v>
      </c>
      <c r="K89" s="439"/>
      <c r="L89" s="439">
        <f>SUM(L85:L88)</f>
        <v>120</v>
      </c>
      <c r="M89" s="458"/>
      <c r="N89" s="544"/>
    </row>
    <row r="90" spans="1:14" s="440" customFormat="1" ht="12.75">
      <c r="A90" s="459"/>
      <c r="B90" s="517" t="s">
        <v>168</v>
      </c>
      <c r="C90" s="518"/>
      <c r="D90" s="642">
        <f>SUM(G89)</f>
        <v>8</v>
      </c>
      <c r="E90" s="519"/>
      <c r="F90" s="520"/>
      <c r="G90" s="520"/>
      <c r="H90" s="521" t="s">
        <v>61</v>
      </c>
      <c r="I90" s="522" t="s">
        <v>61</v>
      </c>
      <c r="J90" s="465"/>
      <c r="K90" s="462"/>
      <c r="L90" s="462"/>
      <c r="M90" s="466"/>
      <c r="N90" s="544"/>
    </row>
    <row r="91" spans="1:14" s="440" customFormat="1" ht="13.5" thickBot="1">
      <c r="A91" s="467"/>
      <c r="B91" s="524" t="s">
        <v>169</v>
      </c>
      <c r="C91" s="525"/>
      <c r="D91" s="526"/>
      <c r="E91" s="526"/>
      <c r="F91" s="526"/>
      <c r="G91" s="526"/>
      <c r="H91" s="526" t="s">
        <v>61</v>
      </c>
      <c r="I91" s="527" t="s">
        <v>61</v>
      </c>
      <c r="J91" s="472"/>
      <c r="K91" s="470"/>
      <c r="L91" s="470"/>
      <c r="M91" s="471"/>
      <c r="N91" s="544"/>
    </row>
    <row r="92" spans="1:14" s="396" customFormat="1" ht="13.5" thickBot="1">
      <c r="A92" s="406" t="s">
        <v>7</v>
      </c>
      <c r="B92" s="424" t="s">
        <v>190</v>
      </c>
      <c r="C92" s="424"/>
      <c r="D92" s="408"/>
      <c r="E92" s="408"/>
      <c r="F92" s="408"/>
      <c r="G92" s="408"/>
      <c r="H92" s="408"/>
      <c r="I92" s="408"/>
      <c r="J92" s="409"/>
      <c r="K92" s="409"/>
      <c r="L92" s="409"/>
      <c r="M92" s="410"/>
      <c r="N92" s="544"/>
    </row>
    <row r="93" spans="1:14" ht="12.75">
      <c r="A93" s="19">
        <v>1</v>
      </c>
      <c r="B93" s="249" t="s">
        <v>99</v>
      </c>
      <c r="C93" s="179" t="s">
        <v>6</v>
      </c>
      <c r="D93" s="186">
        <v>2</v>
      </c>
      <c r="E93" s="187">
        <v>1.5</v>
      </c>
      <c r="F93" s="188">
        <v>0.5</v>
      </c>
      <c r="G93" s="188">
        <v>0.5</v>
      </c>
      <c r="H93" s="188" t="s">
        <v>93</v>
      </c>
      <c r="I93" s="248" t="s">
        <v>27</v>
      </c>
      <c r="J93" s="151">
        <v>30</v>
      </c>
      <c r="K93" s="18">
        <v>30</v>
      </c>
      <c r="L93" s="15"/>
      <c r="M93" s="21"/>
      <c r="N93" s="544"/>
    </row>
    <row r="94" spans="1:14" ht="12.75">
      <c r="A94" s="246">
        <v>2</v>
      </c>
      <c r="B94" s="181" t="s">
        <v>205</v>
      </c>
      <c r="C94" s="184" t="s">
        <v>6</v>
      </c>
      <c r="D94" s="186">
        <v>3</v>
      </c>
      <c r="E94" s="187">
        <v>2</v>
      </c>
      <c r="F94" s="188">
        <v>1</v>
      </c>
      <c r="G94" s="188">
        <v>3</v>
      </c>
      <c r="H94" s="188" t="s">
        <v>198</v>
      </c>
      <c r="I94" s="183" t="s">
        <v>27</v>
      </c>
      <c r="J94" s="248">
        <v>60</v>
      </c>
      <c r="K94" s="188">
        <v>30</v>
      </c>
      <c r="L94" s="188">
        <v>30</v>
      </c>
      <c r="M94" s="249"/>
      <c r="N94" s="544"/>
    </row>
    <row r="95" spans="1:14" ht="12.75">
      <c r="A95" s="246">
        <v>3</v>
      </c>
      <c r="B95" s="181" t="s">
        <v>104</v>
      </c>
      <c r="C95" s="184" t="s">
        <v>6</v>
      </c>
      <c r="D95" s="186">
        <v>1</v>
      </c>
      <c r="E95" s="187">
        <v>1</v>
      </c>
      <c r="F95" s="188">
        <v>0</v>
      </c>
      <c r="G95" s="290">
        <v>0.5</v>
      </c>
      <c r="H95" s="188" t="s">
        <v>93</v>
      </c>
      <c r="I95" s="183" t="s">
        <v>27</v>
      </c>
      <c r="J95" s="248">
        <v>30</v>
      </c>
      <c r="K95" s="188">
        <v>30</v>
      </c>
      <c r="L95" s="188"/>
      <c r="M95" s="249"/>
      <c r="N95" s="544"/>
    </row>
    <row r="96" spans="1:14" ht="13.5" thickBot="1">
      <c r="A96" s="250">
        <v>4</v>
      </c>
      <c r="B96" s="251" t="s">
        <v>105</v>
      </c>
      <c r="C96" s="219" t="s">
        <v>6</v>
      </c>
      <c r="D96" s="126">
        <v>3</v>
      </c>
      <c r="E96" s="197">
        <v>2</v>
      </c>
      <c r="F96" s="198">
        <v>1</v>
      </c>
      <c r="G96" s="325">
        <v>2</v>
      </c>
      <c r="H96" s="291" t="s">
        <v>198</v>
      </c>
      <c r="I96" s="185" t="s">
        <v>27</v>
      </c>
      <c r="J96" s="219">
        <v>45</v>
      </c>
      <c r="K96" s="198">
        <v>15</v>
      </c>
      <c r="L96" s="198">
        <v>30</v>
      </c>
      <c r="M96" s="252"/>
      <c r="N96" s="544"/>
    </row>
    <row r="97" spans="1:14" s="440" customFormat="1" ht="13.5" thickBot="1">
      <c r="A97" s="431"/>
      <c r="B97" s="473" t="s">
        <v>73</v>
      </c>
      <c r="C97" s="474"/>
      <c r="D97" s="475">
        <f>SUM(D93:D96)</f>
        <v>9</v>
      </c>
      <c r="E97" s="476">
        <f>SUM(E93:E96)</f>
        <v>6.5</v>
      </c>
      <c r="F97" s="439">
        <f>SUM(F93:F96)</f>
        <v>2.5</v>
      </c>
      <c r="G97" s="439">
        <f>SUM(G93:G96)</f>
        <v>6</v>
      </c>
      <c r="H97" s="477" t="s">
        <v>61</v>
      </c>
      <c r="I97" s="478" t="s">
        <v>61</v>
      </c>
      <c r="J97" s="438">
        <f>SUM(J93:J96)</f>
        <v>165</v>
      </c>
      <c r="K97" s="439">
        <f>SUM(K93:K96)</f>
        <v>105</v>
      </c>
      <c r="L97" s="439">
        <f>SUM(L96,L95,L94,L93)</f>
        <v>60</v>
      </c>
      <c r="M97" s="437"/>
      <c r="N97" s="544"/>
    </row>
    <row r="98" spans="1:14" s="440" customFormat="1" ht="12.75">
      <c r="A98" s="441"/>
      <c r="B98" s="479" t="s">
        <v>168</v>
      </c>
      <c r="C98" s="480"/>
      <c r="D98" s="789">
        <f>SUM(G97)</f>
        <v>6</v>
      </c>
      <c r="E98" s="481"/>
      <c r="F98" s="482"/>
      <c r="G98" s="482"/>
      <c r="H98" s="483" t="s">
        <v>61</v>
      </c>
      <c r="I98" s="484" t="s">
        <v>61</v>
      </c>
      <c r="J98" s="485"/>
      <c r="K98" s="482"/>
      <c r="L98" s="482"/>
      <c r="M98" s="448"/>
      <c r="N98" s="544"/>
    </row>
    <row r="99" spans="1:14" s="440" customFormat="1" ht="13.5" thickBot="1">
      <c r="A99" s="449"/>
      <c r="B99" s="486" t="s">
        <v>169</v>
      </c>
      <c r="C99" s="487"/>
      <c r="D99" s="488"/>
      <c r="E99" s="489"/>
      <c r="F99" s="490"/>
      <c r="G99" s="490"/>
      <c r="H99" s="491" t="s">
        <v>61</v>
      </c>
      <c r="I99" s="492" t="s">
        <v>61</v>
      </c>
      <c r="J99" s="493"/>
      <c r="K99" s="490"/>
      <c r="L99" s="490"/>
      <c r="M99" s="456"/>
      <c r="N99" s="544"/>
    </row>
    <row r="100" spans="1:14" s="396" customFormat="1" ht="13.5" thickBot="1">
      <c r="A100" s="406" t="s">
        <v>8</v>
      </c>
      <c r="B100" s="424" t="s">
        <v>191</v>
      </c>
      <c r="C100" s="424"/>
      <c r="D100" s="408"/>
      <c r="E100" s="408"/>
      <c r="F100" s="408"/>
      <c r="G100" s="408"/>
      <c r="H100" s="408"/>
      <c r="I100" s="408"/>
      <c r="J100" s="408"/>
      <c r="K100" s="408"/>
      <c r="L100" s="408"/>
      <c r="M100" s="410"/>
      <c r="N100" s="544"/>
    </row>
    <row r="101" spans="1:14" s="396" customFormat="1" ht="13.5" thickBot="1">
      <c r="A101" s="406" t="s">
        <v>56</v>
      </c>
      <c r="B101" s="424" t="s">
        <v>192</v>
      </c>
      <c r="C101" s="424"/>
      <c r="D101" s="408"/>
      <c r="E101" s="408"/>
      <c r="F101" s="408"/>
      <c r="G101" s="408"/>
      <c r="H101" s="408"/>
      <c r="I101" s="408"/>
      <c r="J101" s="408"/>
      <c r="K101" s="408"/>
      <c r="L101" s="408"/>
      <c r="M101" s="410"/>
      <c r="N101" s="544"/>
    </row>
    <row r="102" spans="1:14" ht="12.75">
      <c r="A102" s="44">
        <v>1</v>
      </c>
      <c r="B102" s="180" t="s">
        <v>149</v>
      </c>
      <c r="C102" s="176" t="s">
        <v>6</v>
      </c>
      <c r="D102" s="189">
        <v>4</v>
      </c>
      <c r="E102" s="190">
        <v>2.5</v>
      </c>
      <c r="F102" s="191">
        <v>1.5</v>
      </c>
      <c r="G102" s="191">
        <v>3</v>
      </c>
      <c r="H102" s="188" t="s">
        <v>198</v>
      </c>
      <c r="I102" s="182" t="s">
        <v>27</v>
      </c>
      <c r="J102" s="204">
        <v>60</v>
      </c>
      <c r="K102" s="191">
        <v>30</v>
      </c>
      <c r="L102" s="191">
        <v>30</v>
      </c>
      <c r="M102" s="235"/>
      <c r="N102" s="544"/>
    </row>
    <row r="103" spans="1:14" ht="13.5" thickBot="1">
      <c r="A103" s="55">
        <v>2</v>
      </c>
      <c r="B103" s="274" t="s">
        <v>156</v>
      </c>
      <c r="C103" s="220" t="s">
        <v>6</v>
      </c>
      <c r="D103" s="193">
        <v>2</v>
      </c>
      <c r="E103" s="194">
        <v>1</v>
      </c>
      <c r="F103" s="195">
        <v>1</v>
      </c>
      <c r="G103" s="195">
        <v>0.5</v>
      </c>
      <c r="H103" s="188" t="s">
        <v>93</v>
      </c>
      <c r="I103" s="300" t="s">
        <v>27</v>
      </c>
      <c r="J103" s="277">
        <v>15</v>
      </c>
      <c r="K103" s="195">
        <v>15</v>
      </c>
      <c r="L103" s="195"/>
      <c r="M103" s="241"/>
      <c r="N103" s="544"/>
    </row>
    <row r="104" spans="1:14" s="440" customFormat="1" ht="13.5" thickBot="1">
      <c r="A104" s="431"/>
      <c r="B104" s="473" t="s">
        <v>73</v>
      </c>
      <c r="C104" s="474"/>
      <c r="D104" s="475">
        <f>SUM(D102:D103)</f>
        <v>6</v>
      </c>
      <c r="E104" s="476">
        <f>SUM(E102:E103)</f>
        <v>3.5</v>
      </c>
      <c r="F104" s="439">
        <f>SUM(F102:F103)</f>
        <v>2.5</v>
      </c>
      <c r="G104" s="439">
        <f>SUM(G102:G103)</f>
        <v>3.5</v>
      </c>
      <c r="H104" s="477" t="s">
        <v>61</v>
      </c>
      <c r="I104" s="478" t="s">
        <v>61</v>
      </c>
      <c r="J104" s="438">
        <f>SUM(J102:J103)</f>
        <v>75</v>
      </c>
      <c r="K104" s="439">
        <f>SUM(K102:K103)</f>
        <v>45</v>
      </c>
      <c r="L104" s="439">
        <f>SUM(L102,L103)</f>
        <v>30</v>
      </c>
      <c r="M104" s="458"/>
      <c r="N104" s="544"/>
    </row>
    <row r="105" spans="1:14" s="440" customFormat="1" ht="12.75">
      <c r="A105" s="441"/>
      <c r="B105" s="479" t="s">
        <v>168</v>
      </c>
      <c r="C105" s="480"/>
      <c r="D105" s="789">
        <f>SUM(G104)</f>
        <v>3.5</v>
      </c>
      <c r="E105" s="481"/>
      <c r="F105" s="482"/>
      <c r="G105" s="482"/>
      <c r="H105" s="483" t="s">
        <v>61</v>
      </c>
      <c r="I105" s="484" t="s">
        <v>61</v>
      </c>
      <c r="J105" s="485"/>
      <c r="K105" s="482"/>
      <c r="L105" s="482"/>
      <c r="M105" s="448"/>
      <c r="N105" s="544"/>
    </row>
    <row r="106" spans="1:14" s="440" customFormat="1" ht="13.5" thickBot="1">
      <c r="A106" s="449"/>
      <c r="B106" s="486" t="s">
        <v>169</v>
      </c>
      <c r="C106" s="487"/>
      <c r="D106" s="488"/>
      <c r="E106" s="489"/>
      <c r="F106" s="490"/>
      <c r="G106" s="490"/>
      <c r="H106" s="491" t="s">
        <v>61</v>
      </c>
      <c r="I106" s="492" t="s">
        <v>61</v>
      </c>
      <c r="J106" s="493"/>
      <c r="K106" s="490"/>
      <c r="L106" s="490"/>
      <c r="M106" s="456"/>
      <c r="N106" s="544"/>
    </row>
    <row r="107" spans="1:14" s="396" customFormat="1" ht="13.5" thickBot="1">
      <c r="A107" s="406" t="s">
        <v>57</v>
      </c>
      <c r="B107" s="424" t="s">
        <v>9</v>
      </c>
      <c r="C107" s="424"/>
      <c r="D107" s="408"/>
      <c r="E107" s="408"/>
      <c r="F107" s="408"/>
      <c r="G107" s="408"/>
      <c r="H107" s="408"/>
      <c r="I107" s="408"/>
      <c r="J107" s="409"/>
      <c r="K107" s="409"/>
      <c r="L107" s="409"/>
      <c r="M107" s="410"/>
      <c r="N107" s="544"/>
    </row>
    <row r="108" spans="1:14" s="396" customFormat="1" ht="13.5" thickBot="1">
      <c r="A108" s="425" t="s">
        <v>155</v>
      </c>
      <c r="B108" s="426"/>
      <c r="C108" s="393"/>
      <c r="D108" s="393"/>
      <c r="E108" s="427"/>
      <c r="F108" s="415"/>
      <c r="G108" s="428"/>
      <c r="H108" s="415" t="s">
        <v>61</v>
      </c>
      <c r="I108" s="415" t="s">
        <v>61</v>
      </c>
      <c r="J108" s="429"/>
      <c r="K108" s="415"/>
      <c r="L108" s="393"/>
      <c r="M108" s="430"/>
      <c r="N108" s="544"/>
    </row>
    <row r="109" spans="1:14" s="380" customFormat="1" ht="13.5" thickBot="1">
      <c r="A109" s="1105" t="s">
        <v>123</v>
      </c>
      <c r="B109" s="1106"/>
      <c r="C109" s="417"/>
      <c r="D109" s="418">
        <f>SUM(D104,D97,D89,D80)</f>
        <v>30</v>
      </c>
      <c r="E109" s="419">
        <f>SUM(E104,E97,E89,E80)</f>
        <v>20</v>
      </c>
      <c r="F109" s="419">
        <f>SUM(F104,F97,F89,F80)</f>
        <v>10</v>
      </c>
      <c r="G109" s="419">
        <f>SUM(G104,G97,G89,G80)</f>
        <v>20.5</v>
      </c>
      <c r="H109" s="382"/>
      <c r="I109" s="381"/>
      <c r="J109" s="420">
        <f>SUM(J104,J97,J89,J80)</f>
        <v>480</v>
      </c>
      <c r="K109" s="384">
        <f>SUM(K104,K97,K80)</f>
        <v>210</v>
      </c>
      <c r="L109" s="385">
        <f>SUM(L104,L97,L89,L80)</f>
        <v>270</v>
      </c>
      <c r="M109" s="494"/>
      <c r="N109" s="544"/>
    </row>
    <row r="110" spans="1:14" ht="12.75">
      <c r="A110" s="4"/>
      <c r="B110" s="92"/>
      <c r="C110" s="5"/>
      <c r="D110" s="5"/>
      <c r="E110" s="5"/>
      <c r="F110" s="5"/>
      <c r="G110" s="6"/>
      <c r="H110" s="6"/>
      <c r="I110" s="6"/>
      <c r="J110" s="6"/>
      <c r="K110" s="6"/>
      <c r="L110" s="6"/>
      <c r="M110" s="9"/>
      <c r="N110" s="544"/>
    </row>
    <row r="111" spans="1:14" ht="13.5" thickBot="1">
      <c r="A111" s="4"/>
      <c r="B111" s="92"/>
      <c r="C111" s="5"/>
      <c r="D111" s="5"/>
      <c r="E111" s="5"/>
      <c r="F111" s="5"/>
      <c r="G111" s="6"/>
      <c r="H111" s="6"/>
      <c r="I111" s="6"/>
      <c r="J111" s="6"/>
      <c r="K111" s="6"/>
      <c r="L111" s="6"/>
      <c r="M111" s="9"/>
      <c r="N111" s="544"/>
    </row>
    <row r="112" spans="1:14" s="390" customFormat="1" ht="13.5" thickBot="1">
      <c r="A112" s="1107" t="s">
        <v>106</v>
      </c>
      <c r="B112" s="1108"/>
      <c r="C112" s="495" t="s">
        <v>61</v>
      </c>
      <c r="D112" s="1060">
        <f>SUM(D55,D109)</f>
        <v>60</v>
      </c>
      <c r="E112" s="416">
        <f>SUM(E55,E109)</f>
        <v>40</v>
      </c>
      <c r="F112" s="1059">
        <f>SUM(F55,F109)</f>
        <v>20</v>
      </c>
      <c r="G112" s="416">
        <f>SUM(G109,G55)</f>
        <v>41</v>
      </c>
      <c r="H112" s="1058"/>
      <c r="I112" s="387"/>
      <c r="J112" s="496">
        <f>SUM(J55,J109)</f>
        <v>949</v>
      </c>
      <c r="K112" s="389">
        <f>SUM(K55,K109)</f>
        <v>349</v>
      </c>
      <c r="L112" s="389">
        <f>SUM(L55,L109)</f>
        <v>600</v>
      </c>
      <c r="M112" s="497"/>
      <c r="N112" s="544"/>
    </row>
    <row r="113" spans="1:13" s="945" customFormat="1" ht="12.75">
      <c r="A113" s="946"/>
      <c r="B113" s="946"/>
      <c r="C113" s="947"/>
      <c r="D113" s="946"/>
      <c r="E113" s="946"/>
      <c r="F113" s="946"/>
      <c r="G113" s="946"/>
      <c r="H113" s="947"/>
      <c r="I113" s="947"/>
      <c r="J113" s="948"/>
      <c r="K113" s="948"/>
      <c r="L113" s="948"/>
      <c r="M113" s="948"/>
    </row>
    <row r="114" spans="1:13" s="945" customFormat="1" ht="12.75">
      <c r="A114" s="946"/>
      <c r="B114" s="1055" t="s">
        <v>239</v>
      </c>
      <c r="C114" s="947"/>
      <c r="D114" s="946"/>
      <c r="E114" s="946"/>
      <c r="F114" s="946"/>
      <c r="G114" s="946"/>
      <c r="H114" s="947"/>
      <c r="I114" s="947"/>
      <c r="J114" s="948"/>
      <c r="K114" s="948"/>
      <c r="L114" s="948"/>
      <c r="M114" s="948"/>
    </row>
    <row r="115" spans="1:14" ht="12.7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6"/>
      <c r="N115" s="544"/>
    </row>
    <row r="116" spans="1:14" ht="15.75">
      <c r="A116" s="1109" t="s">
        <v>85</v>
      </c>
      <c r="B116" s="1110"/>
      <c r="C116" s="1110"/>
      <c r="D116" s="1110"/>
      <c r="E116" s="1110"/>
      <c r="F116" s="1110"/>
      <c r="G116" s="1110"/>
      <c r="H116" s="1110"/>
      <c r="I116" s="1110"/>
      <c r="J116" s="1110"/>
      <c r="K116" s="1110"/>
      <c r="L116" s="1110"/>
      <c r="M116" s="1110"/>
      <c r="N116" s="544"/>
    </row>
    <row r="117" spans="1:14" ht="15.75">
      <c r="A117" s="1109" t="s">
        <v>213</v>
      </c>
      <c r="B117" s="1109"/>
      <c r="C117" s="1109"/>
      <c r="D117" s="1109"/>
      <c r="E117" s="1109"/>
      <c r="F117" s="1109"/>
      <c r="G117" s="1109"/>
      <c r="H117" s="1109"/>
      <c r="I117" s="1109"/>
      <c r="J117" s="1109"/>
      <c r="K117" s="1109"/>
      <c r="L117" s="1109"/>
      <c r="M117" s="1109"/>
      <c r="N117" s="544"/>
    </row>
    <row r="118" spans="1:14" ht="12.75">
      <c r="A118" s="1"/>
      <c r="B118" s="141" t="s">
        <v>83</v>
      </c>
      <c r="C118" s="35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544"/>
    </row>
    <row r="119" spans="2:14" ht="12.75">
      <c r="B119" t="s">
        <v>80</v>
      </c>
      <c r="N119" s="544"/>
    </row>
    <row r="120" spans="2:14" ht="12.75">
      <c r="B120" t="s">
        <v>81</v>
      </c>
      <c r="N120" s="544"/>
    </row>
    <row r="121" spans="2:14" ht="12.75">
      <c r="B121" s="142" t="s">
        <v>84</v>
      </c>
      <c r="N121" s="544"/>
    </row>
    <row r="122" spans="2:14" ht="12.75">
      <c r="B122" t="s">
        <v>82</v>
      </c>
      <c r="N122" s="544"/>
    </row>
    <row r="123" ht="12.75">
      <c r="N123" s="544"/>
    </row>
    <row r="124" spans="2:14" ht="13.5" thickBot="1">
      <c r="B124" s="169" t="s">
        <v>107</v>
      </c>
      <c r="G124" s="11"/>
      <c r="N124" s="544"/>
    </row>
    <row r="125" spans="1:14" ht="12.75">
      <c r="A125" s="65" t="s">
        <v>0</v>
      </c>
      <c r="B125" s="66"/>
      <c r="C125" s="73"/>
      <c r="D125" s="1111" t="s">
        <v>46</v>
      </c>
      <c r="E125" s="1112"/>
      <c r="F125" s="1112"/>
      <c r="G125" s="96" t="s">
        <v>34</v>
      </c>
      <c r="H125" s="3" t="s">
        <v>1</v>
      </c>
      <c r="I125" s="75" t="s">
        <v>39</v>
      </c>
      <c r="J125" s="1113" t="s">
        <v>49</v>
      </c>
      <c r="K125" s="1114"/>
      <c r="L125" s="1114"/>
      <c r="M125" s="1115"/>
      <c r="N125" s="544"/>
    </row>
    <row r="126" spans="1:14" ht="12.75">
      <c r="A126" s="74"/>
      <c r="B126" s="67" t="s">
        <v>10</v>
      </c>
      <c r="C126" s="131" t="s">
        <v>37</v>
      </c>
      <c r="D126" s="78" t="s">
        <v>2</v>
      </c>
      <c r="E126" s="17" t="s">
        <v>43</v>
      </c>
      <c r="F126" s="81" t="s">
        <v>22</v>
      </c>
      <c r="G126" s="93" t="s">
        <v>47</v>
      </c>
      <c r="H126" s="7" t="s">
        <v>45</v>
      </c>
      <c r="I126" s="76" t="s">
        <v>40</v>
      </c>
      <c r="J126" s="126" t="s">
        <v>2</v>
      </c>
      <c r="K126" s="1116" t="s">
        <v>50</v>
      </c>
      <c r="L126" s="1116"/>
      <c r="M126" s="70" t="s">
        <v>152</v>
      </c>
      <c r="N126" s="544"/>
    </row>
    <row r="127" spans="1:14" ht="12.75">
      <c r="A127" s="4"/>
      <c r="B127" s="67" t="s">
        <v>3</v>
      </c>
      <c r="C127" s="80"/>
      <c r="D127" s="55"/>
      <c r="E127" s="17" t="s">
        <v>11</v>
      </c>
      <c r="F127" s="38" t="s">
        <v>28</v>
      </c>
      <c r="G127" s="94" t="s">
        <v>68</v>
      </c>
      <c r="H127" s="7"/>
      <c r="I127" s="77" t="s">
        <v>41</v>
      </c>
      <c r="J127" s="86"/>
      <c r="K127" s="84" t="s">
        <v>12</v>
      </c>
      <c r="L127" s="125" t="s">
        <v>13</v>
      </c>
      <c r="M127" s="79"/>
      <c r="N127" s="544"/>
    </row>
    <row r="128" spans="1:14" ht="12.75">
      <c r="A128" s="55"/>
      <c r="B128" s="67"/>
      <c r="C128" s="6"/>
      <c r="D128" s="55"/>
      <c r="E128" s="17" t="s">
        <v>38</v>
      </c>
      <c r="F128" s="68" t="s">
        <v>23</v>
      </c>
      <c r="G128" s="85" t="s">
        <v>69</v>
      </c>
      <c r="H128" s="6"/>
      <c r="I128" s="76" t="s">
        <v>42</v>
      </c>
      <c r="J128" s="87"/>
      <c r="K128" s="52"/>
      <c r="L128" s="95"/>
      <c r="M128" s="39"/>
      <c r="N128" s="544"/>
    </row>
    <row r="129" spans="1:14" ht="12.75">
      <c r="A129" s="55"/>
      <c r="B129" s="56"/>
      <c r="C129" s="37"/>
      <c r="D129" s="55"/>
      <c r="E129" s="17" t="s">
        <v>44</v>
      </c>
      <c r="F129" s="68"/>
      <c r="G129" s="85" t="s">
        <v>26</v>
      </c>
      <c r="H129" s="8"/>
      <c r="I129" s="55" t="s">
        <v>70</v>
      </c>
      <c r="J129" s="26"/>
      <c r="K129" s="52"/>
      <c r="L129" s="16"/>
      <c r="M129" s="27"/>
      <c r="N129" s="544"/>
    </row>
    <row r="130" spans="1:14" ht="12.75">
      <c r="A130" s="55"/>
      <c r="B130" s="56"/>
      <c r="C130" s="37"/>
      <c r="D130" s="55"/>
      <c r="E130" s="17"/>
      <c r="F130" s="68"/>
      <c r="G130" s="85"/>
      <c r="H130" s="8"/>
      <c r="I130" s="55"/>
      <c r="J130" s="26"/>
      <c r="K130" s="52"/>
      <c r="L130" s="16"/>
      <c r="M130" s="27"/>
      <c r="N130" s="544"/>
    </row>
    <row r="131" spans="1:14" ht="13.5" thickBot="1">
      <c r="A131" s="10"/>
      <c r="B131" s="43"/>
      <c r="C131" s="11"/>
      <c r="D131" s="10"/>
      <c r="E131" s="69"/>
      <c r="F131" s="82"/>
      <c r="G131" s="69"/>
      <c r="H131" s="11"/>
      <c r="I131" s="10"/>
      <c r="J131" s="28"/>
      <c r="K131" s="53"/>
      <c r="L131" s="23"/>
      <c r="M131" s="29"/>
      <c r="N131" s="544"/>
    </row>
    <row r="132" spans="1:14" ht="13.5" thickBot="1">
      <c r="A132" s="10"/>
      <c r="B132" s="22" t="s">
        <v>36</v>
      </c>
      <c r="C132" s="36"/>
      <c r="D132" s="11"/>
      <c r="E132" s="11"/>
      <c r="F132" s="11"/>
      <c r="G132" s="11"/>
      <c r="H132" s="11"/>
      <c r="I132" s="11"/>
      <c r="J132" s="11"/>
      <c r="K132" s="11"/>
      <c r="L132" s="11"/>
      <c r="M132" s="12"/>
      <c r="N132" s="544"/>
    </row>
    <row r="133" spans="1:14" s="396" customFormat="1" ht="12.75">
      <c r="A133" s="421" t="s">
        <v>5</v>
      </c>
      <c r="B133" s="401" t="s">
        <v>188</v>
      </c>
      <c r="C133" s="401"/>
      <c r="D133" s="422"/>
      <c r="E133" s="422"/>
      <c r="F133" s="422"/>
      <c r="G133" s="422"/>
      <c r="H133" s="422"/>
      <c r="I133" s="422"/>
      <c r="J133" s="422"/>
      <c r="K133" s="422"/>
      <c r="L133" s="422"/>
      <c r="M133" s="423"/>
      <c r="N133" s="544"/>
    </row>
    <row r="134" spans="1:14" ht="12.75">
      <c r="A134" s="33">
        <v>1</v>
      </c>
      <c r="B134" s="181" t="s">
        <v>120</v>
      </c>
      <c r="C134" s="151" t="s">
        <v>7</v>
      </c>
      <c r="D134" s="154">
        <v>2</v>
      </c>
      <c r="E134" s="155">
        <v>1</v>
      </c>
      <c r="F134" s="18">
        <v>1</v>
      </c>
      <c r="G134" s="175">
        <v>2</v>
      </c>
      <c r="H134" s="188" t="s">
        <v>93</v>
      </c>
      <c r="I134" s="145" t="s">
        <v>35</v>
      </c>
      <c r="J134" s="151">
        <v>30</v>
      </c>
      <c r="K134" s="15"/>
      <c r="L134" s="18">
        <v>30</v>
      </c>
      <c r="M134" s="21"/>
      <c r="N134" s="544"/>
    </row>
    <row r="135" spans="1:14" ht="12.75">
      <c r="A135" s="44">
        <v>2</v>
      </c>
      <c r="B135" s="180" t="s">
        <v>122</v>
      </c>
      <c r="C135" s="159" t="s">
        <v>7</v>
      </c>
      <c r="D135" s="128">
        <v>2</v>
      </c>
      <c r="E135" s="107">
        <v>1</v>
      </c>
      <c r="F135" s="129">
        <v>1</v>
      </c>
      <c r="G135" s="172">
        <v>0.5</v>
      </c>
      <c r="H135" s="191" t="s">
        <v>93</v>
      </c>
      <c r="I135" s="130" t="s">
        <v>27</v>
      </c>
      <c r="J135" s="230">
        <v>30</v>
      </c>
      <c r="K135" s="129">
        <v>30</v>
      </c>
      <c r="L135" s="47"/>
      <c r="M135" s="48"/>
      <c r="N135" s="544"/>
    </row>
    <row r="136" spans="1:14" ht="13.5" thickBot="1">
      <c r="A136" s="33">
        <v>3</v>
      </c>
      <c r="B136" s="181" t="s">
        <v>118</v>
      </c>
      <c r="C136" s="156" t="s">
        <v>7</v>
      </c>
      <c r="D136" s="154">
        <v>2</v>
      </c>
      <c r="E136" s="155">
        <v>1</v>
      </c>
      <c r="F136" s="18">
        <v>1</v>
      </c>
      <c r="G136" s="175">
        <v>0.5</v>
      </c>
      <c r="H136" s="188" t="s">
        <v>93</v>
      </c>
      <c r="I136" s="145" t="s">
        <v>35</v>
      </c>
      <c r="J136" s="71">
        <v>30</v>
      </c>
      <c r="K136" s="18">
        <v>30</v>
      </c>
      <c r="L136" s="18"/>
      <c r="M136" s="21"/>
      <c r="N136" s="544"/>
    </row>
    <row r="137" spans="1:14" s="440" customFormat="1" ht="13.5" thickBot="1">
      <c r="A137" s="431"/>
      <c r="B137" s="432" t="s">
        <v>73</v>
      </c>
      <c r="C137" s="431"/>
      <c r="D137" s="433">
        <f>SUM(D134:D136)</f>
        <v>6</v>
      </c>
      <c r="E137" s="434">
        <f>SUM(E134:E136)</f>
        <v>3</v>
      </c>
      <c r="F137" s="435">
        <f>SUM(F134:F136)</f>
        <v>3</v>
      </c>
      <c r="G137" s="435">
        <f>SUM(G134:G136)</f>
        <v>3</v>
      </c>
      <c r="H137" s="477" t="s">
        <v>61</v>
      </c>
      <c r="I137" s="437" t="s">
        <v>61</v>
      </c>
      <c r="J137" s="438">
        <f>SUM(J134:J136)</f>
        <v>90</v>
      </c>
      <c r="K137" s="439">
        <f>SUM(K135:K136)</f>
        <v>60</v>
      </c>
      <c r="L137" s="439">
        <f>SUM(L134)</f>
        <v>30</v>
      </c>
      <c r="M137" s="437"/>
      <c r="N137" s="544"/>
    </row>
    <row r="138" spans="1:14" s="440" customFormat="1" ht="12.75">
      <c r="A138" s="441"/>
      <c r="B138" s="442" t="s">
        <v>74</v>
      </c>
      <c r="C138" s="441"/>
      <c r="D138" s="778">
        <f>SUM(G137)</f>
        <v>3</v>
      </c>
      <c r="E138" s="443"/>
      <c r="F138" s="444"/>
      <c r="G138" s="444"/>
      <c r="H138" s="483" t="s">
        <v>61</v>
      </c>
      <c r="I138" s="446" t="s">
        <v>61</v>
      </c>
      <c r="J138" s="447"/>
      <c r="K138" s="444"/>
      <c r="L138" s="444"/>
      <c r="M138" s="448"/>
      <c r="N138" s="544"/>
    </row>
    <row r="139" spans="1:14" s="440" customFormat="1" ht="13.5" thickBot="1">
      <c r="A139" s="449"/>
      <c r="B139" s="450" t="s">
        <v>75</v>
      </c>
      <c r="C139" s="449"/>
      <c r="D139" s="779">
        <v>2.5</v>
      </c>
      <c r="E139" s="451"/>
      <c r="F139" s="452"/>
      <c r="G139" s="452"/>
      <c r="H139" s="491" t="s">
        <v>61</v>
      </c>
      <c r="I139" s="454" t="s">
        <v>61</v>
      </c>
      <c r="J139" s="891">
        <v>60</v>
      </c>
      <c r="K139" s="452"/>
      <c r="L139" s="452"/>
      <c r="M139" s="456"/>
      <c r="N139" s="544"/>
    </row>
    <row r="140" spans="1:14" s="396" customFormat="1" ht="13.5" thickBot="1">
      <c r="A140" s="406" t="s">
        <v>6</v>
      </c>
      <c r="B140" s="407" t="s">
        <v>189</v>
      </c>
      <c r="C140" s="407"/>
      <c r="D140" s="407"/>
      <c r="E140" s="407"/>
      <c r="F140" s="409"/>
      <c r="G140" s="409"/>
      <c r="H140" s="725"/>
      <c r="I140" s="409"/>
      <c r="J140" s="409"/>
      <c r="K140" s="409"/>
      <c r="L140" s="409"/>
      <c r="M140" s="410"/>
      <c r="N140" s="544"/>
    </row>
    <row r="141" spans="1:14" ht="12.75">
      <c r="A141" s="133">
        <v>1</v>
      </c>
      <c r="B141" s="180" t="s">
        <v>94</v>
      </c>
      <c r="C141" s="152"/>
      <c r="D141" s="46"/>
      <c r="E141" s="54"/>
      <c r="F141" s="47"/>
      <c r="G141" s="47"/>
      <c r="H141" s="200"/>
      <c r="I141" s="48"/>
      <c r="J141" s="40"/>
      <c r="K141" s="31"/>
      <c r="L141" s="31"/>
      <c r="M141" s="32"/>
      <c r="N141" s="544"/>
    </row>
    <row r="142" spans="1:14" ht="12.75">
      <c r="A142" s="246"/>
      <c r="B142" s="181" t="s">
        <v>140</v>
      </c>
      <c r="C142" s="184" t="s">
        <v>7</v>
      </c>
      <c r="D142" s="186">
        <v>2</v>
      </c>
      <c r="E142" s="187">
        <v>1.5</v>
      </c>
      <c r="F142" s="188">
        <v>0.5</v>
      </c>
      <c r="G142" s="188">
        <v>2</v>
      </c>
      <c r="H142" s="191" t="s">
        <v>93</v>
      </c>
      <c r="I142" s="183" t="s">
        <v>27</v>
      </c>
      <c r="J142" s="248">
        <v>30</v>
      </c>
      <c r="K142" s="247"/>
      <c r="L142" s="188">
        <v>30</v>
      </c>
      <c r="M142" s="249"/>
      <c r="N142" s="544"/>
    </row>
    <row r="143" spans="1:14" ht="12.75">
      <c r="A143" s="246"/>
      <c r="B143" s="181" t="s">
        <v>95</v>
      </c>
      <c r="C143" s="184" t="s">
        <v>7</v>
      </c>
      <c r="D143" s="186">
        <v>2</v>
      </c>
      <c r="E143" s="187">
        <v>1.5</v>
      </c>
      <c r="F143" s="188">
        <v>0.5</v>
      </c>
      <c r="G143" s="188">
        <v>2</v>
      </c>
      <c r="H143" s="191" t="s">
        <v>93</v>
      </c>
      <c r="I143" s="183" t="s">
        <v>27</v>
      </c>
      <c r="J143" s="248">
        <v>30</v>
      </c>
      <c r="K143" s="247"/>
      <c r="L143" s="188">
        <v>30</v>
      </c>
      <c r="M143" s="249"/>
      <c r="N143" s="544"/>
    </row>
    <row r="144" spans="1:14" ht="12.75">
      <c r="A144" s="246"/>
      <c r="B144" s="181" t="s">
        <v>96</v>
      </c>
      <c r="C144" s="184" t="s">
        <v>7</v>
      </c>
      <c r="D144" s="186">
        <v>2</v>
      </c>
      <c r="E144" s="187">
        <v>1.5</v>
      </c>
      <c r="F144" s="188">
        <v>0.5</v>
      </c>
      <c r="G144" s="188">
        <v>2</v>
      </c>
      <c r="H144" s="191" t="s">
        <v>93</v>
      </c>
      <c r="I144" s="183" t="s">
        <v>27</v>
      </c>
      <c r="J144" s="248">
        <v>30</v>
      </c>
      <c r="K144" s="247"/>
      <c r="L144" s="188">
        <v>30</v>
      </c>
      <c r="M144" s="249"/>
      <c r="N144" s="544"/>
    </row>
    <row r="145" spans="1:14" ht="13.5" thickBot="1">
      <c r="A145" s="246"/>
      <c r="B145" s="181" t="s">
        <v>97</v>
      </c>
      <c r="C145" s="184" t="s">
        <v>7</v>
      </c>
      <c r="D145" s="186">
        <v>4</v>
      </c>
      <c r="E145" s="187">
        <v>2.5</v>
      </c>
      <c r="F145" s="188">
        <v>1.5</v>
      </c>
      <c r="G145" s="188">
        <v>3</v>
      </c>
      <c r="H145" s="191" t="s">
        <v>93</v>
      </c>
      <c r="I145" s="183" t="s">
        <v>27</v>
      </c>
      <c r="J145" s="248">
        <v>60</v>
      </c>
      <c r="K145" s="247"/>
      <c r="L145" s="188">
        <v>60</v>
      </c>
      <c r="M145" s="249"/>
      <c r="N145" s="544"/>
    </row>
    <row r="146" spans="1:14" s="440" customFormat="1" ht="13.5" thickBot="1">
      <c r="A146" s="474"/>
      <c r="B146" s="473" t="s">
        <v>73</v>
      </c>
      <c r="C146" s="474"/>
      <c r="D146" s="475">
        <f>SUM(D142:D145)</f>
        <v>10</v>
      </c>
      <c r="E146" s="476">
        <f>SUM(E142:E145)</f>
        <v>7</v>
      </c>
      <c r="F146" s="439">
        <f>SUM(F142:F145)</f>
        <v>3</v>
      </c>
      <c r="G146" s="439">
        <f>SUM(G142:G145)</f>
        <v>9</v>
      </c>
      <c r="H146" s="477" t="s">
        <v>61</v>
      </c>
      <c r="I146" s="478" t="s">
        <v>61</v>
      </c>
      <c r="J146" s="457">
        <f>SUM(J142:J145)</f>
        <v>150</v>
      </c>
      <c r="K146" s="439"/>
      <c r="L146" s="439">
        <f>SUM(L142:L145)</f>
        <v>150</v>
      </c>
      <c r="M146" s="478"/>
      <c r="N146" s="544"/>
    </row>
    <row r="147" spans="1:14" s="440" customFormat="1" ht="12.75">
      <c r="A147" s="518"/>
      <c r="B147" s="517" t="s">
        <v>168</v>
      </c>
      <c r="C147" s="518"/>
      <c r="D147" s="642">
        <f>SUM(G146)</f>
        <v>9</v>
      </c>
      <c r="E147" s="519"/>
      <c r="F147" s="520"/>
      <c r="G147" s="520"/>
      <c r="H147" s="521" t="s">
        <v>61</v>
      </c>
      <c r="I147" s="522" t="s">
        <v>61</v>
      </c>
      <c r="J147" s="523"/>
      <c r="K147" s="520"/>
      <c r="L147" s="520"/>
      <c r="M147" s="533"/>
      <c r="N147" s="544"/>
    </row>
    <row r="148" spans="1:14" s="440" customFormat="1" ht="13.5" thickBot="1">
      <c r="A148" s="647"/>
      <c r="B148" s="524" t="s">
        <v>169</v>
      </c>
      <c r="C148" s="525"/>
      <c r="D148" s="526"/>
      <c r="E148" s="526"/>
      <c r="F148" s="526"/>
      <c r="G148" s="526"/>
      <c r="H148" s="526" t="s">
        <v>61</v>
      </c>
      <c r="I148" s="527" t="s">
        <v>61</v>
      </c>
      <c r="J148" s="528"/>
      <c r="K148" s="526"/>
      <c r="L148" s="526"/>
      <c r="M148" s="527"/>
      <c r="N148" s="544"/>
    </row>
    <row r="149" spans="1:14" s="396" customFormat="1" ht="13.5" thickBot="1">
      <c r="A149" s="626" t="s">
        <v>7</v>
      </c>
      <c r="B149" s="424" t="s">
        <v>190</v>
      </c>
      <c r="C149" s="424"/>
      <c r="D149" s="408"/>
      <c r="E149" s="408"/>
      <c r="F149" s="408"/>
      <c r="G149" s="408"/>
      <c r="H149" s="510"/>
      <c r="I149" s="408"/>
      <c r="J149" s="408"/>
      <c r="K149" s="408"/>
      <c r="L149" s="408"/>
      <c r="M149" s="529"/>
      <c r="N149" s="544"/>
    </row>
    <row r="150" spans="1:14" s="253" customFormat="1" ht="13.5" thickBot="1">
      <c r="A150" s="244">
        <v>1</v>
      </c>
      <c r="B150" s="180" t="s">
        <v>205</v>
      </c>
      <c r="C150" s="176" t="s">
        <v>7</v>
      </c>
      <c r="D150" s="189">
        <v>3</v>
      </c>
      <c r="E150" s="190">
        <v>2.5</v>
      </c>
      <c r="F150" s="191">
        <v>0.5</v>
      </c>
      <c r="G150" s="191">
        <v>2</v>
      </c>
      <c r="H150" s="191" t="s">
        <v>271</v>
      </c>
      <c r="I150" s="182" t="s">
        <v>27</v>
      </c>
      <c r="J150" s="240">
        <v>60</v>
      </c>
      <c r="K150" s="200">
        <v>30</v>
      </c>
      <c r="L150" s="245">
        <v>30</v>
      </c>
      <c r="M150" s="202"/>
      <c r="N150" s="340"/>
    </row>
    <row r="151" spans="1:14" s="253" customFormat="1" ht="12.75">
      <c r="A151" s="246">
        <v>2</v>
      </c>
      <c r="B151" s="181" t="s">
        <v>104</v>
      </c>
      <c r="C151" s="184" t="s">
        <v>7</v>
      </c>
      <c r="D151" s="186">
        <v>2</v>
      </c>
      <c r="E151" s="187">
        <v>1.5</v>
      </c>
      <c r="F151" s="188">
        <v>0.5</v>
      </c>
      <c r="G151" s="198">
        <v>0.5</v>
      </c>
      <c r="H151" s="188" t="s">
        <v>100</v>
      </c>
      <c r="I151" s="185" t="s">
        <v>27</v>
      </c>
      <c r="J151" s="248">
        <v>30</v>
      </c>
      <c r="K151" s="188">
        <v>30</v>
      </c>
      <c r="L151" s="188"/>
      <c r="M151" s="249"/>
      <c r="N151" s="340"/>
    </row>
    <row r="152" spans="1:14" s="253" customFormat="1" ht="12.75">
      <c r="A152" s="273">
        <v>3</v>
      </c>
      <c r="B152" s="251" t="s">
        <v>105</v>
      </c>
      <c r="C152" s="219" t="s">
        <v>7</v>
      </c>
      <c r="D152" s="126">
        <v>3</v>
      </c>
      <c r="E152" s="197">
        <v>2</v>
      </c>
      <c r="F152" s="198">
        <v>1</v>
      </c>
      <c r="G152" s="198">
        <v>2</v>
      </c>
      <c r="H152" s="191" t="s">
        <v>271</v>
      </c>
      <c r="I152" s="185" t="s">
        <v>27</v>
      </c>
      <c r="J152" s="205">
        <v>45</v>
      </c>
      <c r="K152" s="198">
        <v>15</v>
      </c>
      <c r="L152" s="198">
        <v>30</v>
      </c>
      <c r="M152" s="207"/>
      <c r="N152" s="340"/>
    </row>
    <row r="153" spans="1:14" ht="13.5" thickBot="1">
      <c r="A153" s="350">
        <v>4</v>
      </c>
      <c r="B153" s="349" t="s">
        <v>108</v>
      </c>
      <c r="C153" s="285" t="s">
        <v>7</v>
      </c>
      <c r="D153" s="351">
        <v>2</v>
      </c>
      <c r="E153" s="352">
        <v>1.5</v>
      </c>
      <c r="F153" s="224">
        <v>0.5</v>
      </c>
      <c r="G153" s="224">
        <v>2</v>
      </c>
      <c r="H153" s="224" t="s">
        <v>93</v>
      </c>
      <c r="I153" s="284" t="s">
        <v>27</v>
      </c>
      <c r="J153" s="353">
        <v>30</v>
      </c>
      <c r="K153" s="283"/>
      <c r="L153" s="224">
        <v>30</v>
      </c>
      <c r="M153" s="354"/>
      <c r="N153" s="544"/>
    </row>
    <row r="154" spans="1:14" s="440" customFormat="1" ht="13.5" thickBot="1">
      <c r="A154" s="474"/>
      <c r="B154" s="473" t="s">
        <v>73</v>
      </c>
      <c r="C154" s="474"/>
      <c r="D154" s="475">
        <f>SUM(D150:D153)</f>
        <v>10</v>
      </c>
      <c r="E154" s="476">
        <f>SUM(E150:E153)</f>
        <v>7.5</v>
      </c>
      <c r="F154" s="439">
        <f>SUM(F150:F153)</f>
        <v>2.5</v>
      </c>
      <c r="G154" s="439">
        <f>SUM(G150:G153)</f>
        <v>6.5</v>
      </c>
      <c r="H154" s="477" t="s">
        <v>61</v>
      </c>
      <c r="I154" s="478" t="s">
        <v>61</v>
      </c>
      <c r="J154" s="438">
        <f>SUM(J150:J153)</f>
        <v>165</v>
      </c>
      <c r="K154" s="439">
        <f>SUM(K150:K153)</f>
        <v>75</v>
      </c>
      <c r="L154" s="439">
        <f>SUM(L152:L153,L151,L150)</f>
        <v>90</v>
      </c>
      <c r="M154" s="478"/>
      <c r="N154" s="544"/>
    </row>
    <row r="155" spans="1:14" s="440" customFormat="1" ht="12.75">
      <c r="A155" s="480"/>
      <c r="B155" s="479" t="s">
        <v>168</v>
      </c>
      <c r="C155" s="480"/>
      <c r="D155" s="789">
        <f>SUM(G154)</f>
        <v>6.5</v>
      </c>
      <c r="E155" s="481"/>
      <c r="F155" s="482"/>
      <c r="G155" s="482"/>
      <c r="H155" s="483" t="s">
        <v>61</v>
      </c>
      <c r="I155" s="484" t="s">
        <v>61</v>
      </c>
      <c r="J155" s="485"/>
      <c r="K155" s="482"/>
      <c r="L155" s="482"/>
      <c r="M155" s="534"/>
      <c r="N155" s="544"/>
    </row>
    <row r="156" spans="1:14" s="440" customFormat="1" ht="13.5" thickBot="1">
      <c r="A156" s="487"/>
      <c r="B156" s="486" t="s">
        <v>169</v>
      </c>
      <c r="C156" s="487"/>
      <c r="D156" s="488"/>
      <c r="E156" s="489"/>
      <c r="F156" s="490"/>
      <c r="G156" s="490"/>
      <c r="H156" s="491" t="s">
        <v>61</v>
      </c>
      <c r="I156" s="492" t="s">
        <v>61</v>
      </c>
      <c r="J156" s="493"/>
      <c r="K156" s="490"/>
      <c r="L156" s="490"/>
      <c r="M156" s="535"/>
      <c r="N156" s="544"/>
    </row>
    <row r="157" spans="1:14" s="396" customFormat="1" ht="13.5" thickBot="1">
      <c r="A157" s="626" t="s">
        <v>8</v>
      </c>
      <c r="B157" s="424" t="s">
        <v>191</v>
      </c>
      <c r="C157" s="424"/>
      <c r="D157" s="408"/>
      <c r="E157" s="408"/>
      <c r="F157" s="408"/>
      <c r="G157" s="408"/>
      <c r="H157" s="510"/>
      <c r="I157" s="408"/>
      <c r="J157" s="408"/>
      <c r="K157" s="408"/>
      <c r="L157" s="408"/>
      <c r="M157" s="529"/>
      <c r="N157" s="544"/>
    </row>
    <row r="158" spans="1:14" s="396" customFormat="1" ht="13.5" thickBot="1">
      <c r="A158" s="626" t="s">
        <v>56</v>
      </c>
      <c r="B158" s="424" t="s">
        <v>192</v>
      </c>
      <c r="C158" s="424"/>
      <c r="D158" s="408"/>
      <c r="E158" s="408"/>
      <c r="F158" s="408"/>
      <c r="G158" s="408"/>
      <c r="H158" s="510"/>
      <c r="I158" s="408"/>
      <c r="J158" s="408"/>
      <c r="K158" s="408"/>
      <c r="L158" s="408"/>
      <c r="M158" s="529"/>
      <c r="N158" s="544"/>
    </row>
    <row r="159" spans="1:14" s="223" customFormat="1" ht="12.75">
      <c r="A159" s="272">
        <v>1</v>
      </c>
      <c r="B159" s="180" t="s">
        <v>150</v>
      </c>
      <c r="C159" s="176" t="s">
        <v>7</v>
      </c>
      <c r="D159" s="189">
        <v>2</v>
      </c>
      <c r="E159" s="336">
        <v>1</v>
      </c>
      <c r="F159" s="291">
        <v>1</v>
      </c>
      <c r="G159" s="191">
        <v>2</v>
      </c>
      <c r="H159" s="191" t="s">
        <v>93</v>
      </c>
      <c r="I159" s="182" t="s">
        <v>27</v>
      </c>
      <c r="J159" s="204">
        <v>30</v>
      </c>
      <c r="K159" s="191"/>
      <c r="L159" s="191">
        <v>30</v>
      </c>
      <c r="M159" s="279"/>
      <c r="N159" s="683"/>
    </row>
    <row r="160" spans="1:14" s="223" customFormat="1" ht="13.5" thickBot="1">
      <c r="A160" s="272">
        <v>2</v>
      </c>
      <c r="B160" s="180" t="s">
        <v>151</v>
      </c>
      <c r="C160" s="176" t="s">
        <v>7</v>
      </c>
      <c r="D160" s="189">
        <v>1</v>
      </c>
      <c r="E160" s="190">
        <v>0.5</v>
      </c>
      <c r="F160" s="191">
        <v>0.5</v>
      </c>
      <c r="G160" s="191">
        <v>0.5</v>
      </c>
      <c r="H160" s="191" t="s">
        <v>93</v>
      </c>
      <c r="I160" s="182" t="s">
        <v>27</v>
      </c>
      <c r="J160" s="204">
        <v>15</v>
      </c>
      <c r="K160" s="191"/>
      <c r="L160" s="191">
        <v>15</v>
      </c>
      <c r="M160" s="279"/>
      <c r="N160" s="683"/>
    </row>
    <row r="161" spans="1:14" s="440" customFormat="1" ht="13.5" thickBot="1">
      <c r="A161" s="474"/>
      <c r="B161" s="473" t="s">
        <v>73</v>
      </c>
      <c r="C161" s="474"/>
      <c r="D161" s="475">
        <f>SUM(D159:D160)</f>
        <v>3</v>
      </c>
      <c r="E161" s="476">
        <f>SUM(E159:E160)</f>
        <v>1.5</v>
      </c>
      <c r="F161" s="439">
        <f>SUM(F159:F160)</f>
        <v>1.5</v>
      </c>
      <c r="G161" s="439">
        <f>SUM(G159:G160)</f>
        <v>2.5</v>
      </c>
      <c r="H161" s="477" t="s">
        <v>61</v>
      </c>
      <c r="I161" s="478" t="s">
        <v>61</v>
      </c>
      <c r="J161" s="438">
        <f>SUM(J159:J160)</f>
        <v>45</v>
      </c>
      <c r="K161" s="439"/>
      <c r="L161" s="439">
        <f>SUM(L159:L160)</f>
        <v>45</v>
      </c>
      <c r="M161" s="478"/>
      <c r="N161" s="544"/>
    </row>
    <row r="162" spans="1:14" s="440" customFormat="1" ht="12.75">
      <c r="A162" s="480"/>
      <c r="B162" s="479" t="s">
        <v>168</v>
      </c>
      <c r="C162" s="480"/>
      <c r="D162" s="789">
        <f>SUM(G161)</f>
        <v>2.5</v>
      </c>
      <c r="E162" s="481"/>
      <c r="F162" s="482"/>
      <c r="G162" s="482"/>
      <c r="H162" s="483" t="s">
        <v>61</v>
      </c>
      <c r="I162" s="484" t="s">
        <v>61</v>
      </c>
      <c r="J162" s="485"/>
      <c r="K162" s="482"/>
      <c r="L162" s="482"/>
      <c r="M162" s="534"/>
      <c r="N162" s="544"/>
    </row>
    <row r="163" spans="1:14" s="440" customFormat="1" ht="13.5" thickBot="1">
      <c r="A163" s="487"/>
      <c r="B163" s="486" t="s">
        <v>169</v>
      </c>
      <c r="C163" s="487"/>
      <c r="D163" s="488"/>
      <c r="E163" s="489"/>
      <c r="F163" s="490"/>
      <c r="G163" s="490"/>
      <c r="H163" s="491" t="s">
        <v>61</v>
      </c>
      <c r="I163" s="492" t="s">
        <v>61</v>
      </c>
      <c r="J163" s="493"/>
      <c r="K163" s="490"/>
      <c r="L163" s="490"/>
      <c r="M163" s="535"/>
      <c r="N163" s="544"/>
    </row>
    <row r="164" spans="1:14" s="396" customFormat="1" ht="13.5" thickBot="1">
      <c r="A164" s="626" t="s">
        <v>57</v>
      </c>
      <c r="B164" s="424" t="s">
        <v>9</v>
      </c>
      <c r="C164" s="424"/>
      <c r="D164" s="408"/>
      <c r="E164" s="408"/>
      <c r="F164" s="408"/>
      <c r="G164" s="408"/>
      <c r="H164" s="510"/>
      <c r="I164" s="408"/>
      <c r="J164" s="408"/>
      <c r="K164" s="408"/>
      <c r="L164" s="408"/>
      <c r="M164" s="529"/>
      <c r="N164" s="544"/>
    </row>
    <row r="165" spans="1:14" ht="12.75">
      <c r="A165" s="218">
        <v>1</v>
      </c>
      <c r="B165" s="202" t="s">
        <v>30</v>
      </c>
      <c r="C165" s="219" t="s">
        <v>7</v>
      </c>
      <c r="D165" s="287">
        <v>0.25</v>
      </c>
      <c r="E165" s="288">
        <v>0.25</v>
      </c>
      <c r="F165" s="199"/>
      <c r="G165" s="199"/>
      <c r="H165" s="289" t="s">
        <v>92</v>
      </c>
      <c r="I165" s="245" t="s">
        <v>27</v>
      </c>
      <c r="J165" s="240">
        <v>2</v>
      </c>
      <c r="K165" s="200">
        <v>2</v>
      </c>
      <c r="L165" s="200"/>
      <c r="M165" s="202"/>
      <c r="N165" s="544"/>
    </row>
    <row r="166" spans="1:14" ht="12.75">
      <c r="A166" s="331">
        <v>2</v>
      </c>
      <c r="B166" s="249" t="s">
        <v>71</v>
      </c>
      <c r="C166" s="219" t="s">
        <v>7</v>
      </c>
      <c r="D166" s="186">
        <v>0.25</v>
      </c>
      <c r="E166" s="187">
        <v>0.25</v>
      </c>
      <c r="F166" s="247"/>
      <c r="G166" s="247"/>
      <c r="H166" s="290" t="s">
        <v>92</v>
      </c>
      <c r="I166" s="248" t="s">
        <v>27</v>
      </c>
      <c r="J166" s="184">
        <v>2</v>
      </c>
      <c r="K166" s="188">
        <v>2</v>
      </c>
      <c r="L166" s="188"/>
      <c r="M166" s="249"/>
      <c r="N166" s="544"/>
    </row>
    <row r="167" spans="1:14" ht="13.5" thickBot="1">
      <c r="A167" s="331">
        <v>3</v>
      </c>
      <c r="B167" s="249" t="s">
        <v>31</v>
      </c>
      <c r="C167" s="219" t="s">
        <v>7</v>
      </c>
      <c r="D167" s="186">
        <v>0.5</v>
      </c>
      <c r="E167" s="187">
        <v>0.5</v>
      </c>
      <c r="F167" s="247"/>
      <c r="G167" s="247"/>
      <c r="H167" s="290" t="s">
        <v>92</v>
      </c>
      <c r="I167" s="248" t="s">
        <v>27</v>
      </c>
      <c r="J167" s="184">
        <v>4</v>
      </c>
      <c r="K167" s="188">
        <v>4</v>
      </c>
      <c r="L167" s="188"/>
      <c r="M167" s="249"/>
      <c r="N167" s="544"/>
    </row>
    <row r="168" spans="1:14" s="396" customFormat="1" ht="13.5" thickBot="1">
      <c r="A168" s="620" t="s">
        <v>58</v>
      </c>
      <c r="B168" s="633"/>
      <c r="C168" s="644"/>
      <c r="D168" s="644"/>
      <c r="E168" s="645"/>
      <c r="F168" s="637"/>
      <c r="G168" s="637"/>
      <c r="H168" s="635" t="s">
        <v>61</v>
      </c>
      <c r="I168" s="635" t="s">
        <v>61</v>
      </c>
      <c r="J168" s="868"/>
      <c r="K168" s="637"/>
      <c r="L168" s="644"/>
      <c r="M168" s="529"/>
      <c r="N168" s="544"/>
    </row>
    <row r="169" spans="1:14" s="380" customFormat="1" ht="13.5" thickBot="1">
      <c r="A169" s="1117" t="s">
        <v>210</v>
      </c>
      <c r="B169" s="1118"/>
      <c r="C169" s="667" t="s">
        <v>7</v>
      </c>
      <c r="D169" s="1062">
        <f>SUM(D165:D168,D161,D154,D146,D137)</f>
        <v>30</v>
      </c>
      <c r="E169" s="384">
        <f>SUM(E165:E168,E161,E154,E146,E137)</f>
        <v>20</v>
      </c>
      <c r="F169" s="955">
        <f>SUM(F161,F154,F146,F137)</f>
        <v>10</v>
      </c>
      <c r="G169" s="955">
        <f>SUM(G161,G154,G146,G137)</f>
        <v>21</v>
      </c>
      <c r="H169" s="542"/>
      <c r="I169" s="541"/>
      <c r="J169" s="540">
        <f>SUM(J165:J168,J161,J154,J146,J137)</f>
        <v>458</v>
      </c>
      <c r="K169" s="384">
        <f>SUM(K165:K168,K161,K154,K137)</f>
        <v>143</v>
      </c>
      <c r="L169" s="385">
        <f>SUM(L161,L154,L146,L137)</f>
        <v>315</v>
      </c>
      <c r="M169" s="920"/>
      <c r="N169" s="544"/>
    </row>
    <row r="170" spans="1:14" ht="12.75">
      <c r="A170" s="210"/>
      <c r="B170" s="372"/>
      <c r="C170" s="210"/>
      <c r="D170" s="210"/>
      <c r="E170" s="210"/>
      <c r="F170" s="210"/>
      <c r="G170" s="211"/>
      <c r="H170" s="211"/>
      <c r="I170" s="211"/>
      <c r="J170" s="211"/>
      <c r="K170" s="211"/>
      <c r="L170" s="211"/>
      <c r="M170" s="211"/>
      <c r="N170" s="544"/>
    </row>
    <row r="171" spans="1:14" ht="15.75">
      <c r="A171" s="1119" t="s">
        <v>85</v>
      </c>
      <c r="B171" s="1120"/>
      <c r="C171" s="1120"/>
      <c r="D171" s="1120"/>
      <c r="E171" s="1120"/>
      <c r="F171" s="1120"/>
      <c r="G171" s="1120"/>
      <c r="H171" s="1120"/>
      <c r="I171" s="1120"/>
      <c r="J171" s="1120"/>
      <c r="K171" s="1120"/>
      <c r="L171" s="1120"/>
      <c r="M171" s="1120"/>
      <c r="N171" s="544"/>
    </row>
    <row r="172" spans="1:14" ht="15.75">
      <c r="A172" s="1104" t="s">
        <v>213</v>
      </c>
      <c r="B172" s="1104"/>
      <c r="C172" s="1104"/>
      <c r="D172" s="1104"/>
      <c r="E172" s="1104"/>
      <c r="F172" s="1104"/>
      <c r="G172" s="1104"/>
      <c r="H172" s="1104"/>
      <c r="I172" s="1104"/>
      <c r="J172" s="1104"/>
      <c r="K172" s="1104"/>
      <c r="L172" s="1104"/>
      <c r="M172" s="1104"/>
      <c r="N172" s="544"/>
    </row>
    <row r="173" spans="1:14" ht="15.75">
      <c r="A173" s="869"/>
      <c r="B173" s="869"/>
      <c r="C173" s="869"/>
      <c r="D173" s="869"/>
      <c r="E173" s="869"/>
      <c r="F173" s="869"/>
      <c r="G173" s="869"/>
      <c r="H173" s="869"/>
      <c r="I173" s="869"/>
      <c r="J173" s="869"/>
      <c r="K173" s="869"/>
      <c r="L173" s="869"/>
      <c r="M173" s="869"/>
      <c r="N173" s="544"/>
    </row>
    <row r="174" spans="1:14" ht="12.75">
      <c r="A174" s="1"/>
      <c r="B174" s="35" t="s">
        <v>83</v>
      </c>
      <c r="C174" s="35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544"/>
    </row>
    <row r="175" spans="2:14" ht="12.75">
      <c r="B175" t="s">
        <v>80</v>
      </c>
      <c r="N175" s="544"/>
    </row>
    <row r="176" spans="2:14" ht="12.75">
      <c r="B176" t="s">
        <v>81</v>
      </c>
      <c r="N176" s="544"/>
    </row>
    <row r="177" spans="2:14" ht="12.75">
      <c r="B177" t="s">
        <v>84</v>
      </c>
      <c r="N177" s="544"/>
    </row>
    <row r="178" spans="2:14" ht="12.75">
      <c r="B178" t="s">
        <v>82</v>
      </c>
      <c r="N178" s="544"/>
    </row>
    <row r="179" ht="12.75">
      <c r="N179" s="544"/>
    </row>
    <row r="180" spans="2:14" ht="13.5" thickBot="1">
      <c r="B180" s="169" t="s">
        <v>110</v>
      </c>
      <c r="G180" s="11"/>
      <c r="N180" s="544"/>
    </row>
    <row r="181" spans="1:14" ht="12.75">
      <c r="A181" s="65" t="s">
        <v>0</v>
      </c>
      <c r="B181" s="66"/>
      <c r="C181" s="73"/>
      <c r="D181" s="1111" t="s">
        <v>46</v>
      </c>
      <c r="E181" s="1112"/>
      <c r="F181" s="1112"/>
      <c r="G181" s="96" t="s">
        <v>34</v>
      </c>
      <c r="H181" s="3" t="s">
        <v>1</v>
      </c>
      <c r="I181" s="75" t="s">
        <v>39</v>
      </c>
      <c r="J181" s="1113" t="s">
        <v>49</v>
      </c>
      <c r="K181" s="1114"/>
      <c r="L181" s="1114"/>
      <c r="M181" s="1115"/>
      <c r="N181" s="544"/>
    </row>
    <row r="182" spans="1:14" ht="12.75">
      <c r="A182" s="74"/>
      <c r="B182" s="67" t="s">
        <v>10</v>
      </c>
      <c r="C182" s="131" t="s">
        <v>37</v>
      </c>
      <c r="D182" s="78" t="s">
        <v>2</v>
      </c>
      <c r="E182" s="17" t="s">
        <v>43</v>
      </c>
      <c r="F182" s="81" t="s">
        <v>22</v>
      </c>
      <c r="G182" s="93" t="s">
        <v>47</v>
      </c>
      <c r="H182" s="7" t="s">
        <v>45</v>
      </c>
      <c r="I182" s="76" t="s">
        <v>40</v>
      </c>
      <c r="J182" s="126" t="s">
        <v>2</v>
      </c>
      <c r="K182" s="1116" t="s">
        <v>50</v>
      </c>
      <c r="L182" s="1116"/>
      <c r="M182" s="70" t="s">
        <v>152</v>
      </c>
      <c r="N182" s="544"/>
    </row>
    <row r="183" spans="1:14" ht="12.75">
      <c r="A183" s="4"/>
      <c r="B183" s="67" t="s">
        <v>3</v>
      </c>
      <c r="C183" s="80"/>
      <c r="D183" s="55"/>
      <c r="E183" s="17" t="s">
        <v>11</v>
      </c>
      <c r="F183" s="38" t="s">
        <v>28</v>
      </c>
      <c r="G183" s="94" t="s">
        <v>68</v>
      </c>
      <c r="H183" s="7"/>
      <c r="I183" s="77" t="s">
        <v>41</v>
      </c>
      <c r="J183" s="86"/>
      <c r="K183" s="84" t="s">
        <v>12</v>
      </c>
      <c r="L183" s="125" t="s">
        <v>13</v>
      </c>
      <c r="M183" s="79"/>
      <c r="N183" s="544"/>
    </row>
    <row r="184" spans="1:14" ht="12.75">
      <c r="A184" s="55"/>
      <c r="B184" s="67"/>
      <c r="C184" s="6"/>
      <c r="D184" s="55"/>
      <c r="E184" s="17" t="s">
        <v>38</v>
      </c>
      <c r="F184" s="68" t="s">
        <v>23</v>
      </c>
      <c r="G184" s="85" t="s">
        <v>69</v>
      </c>
      <c r="H184" s="6"/>
      <c r="I184" s="76" t="s">
        <v>42</v>
      </c>
      <c r="J184" s="87"/>
      <c r="K184" s="52"/>
      <c r="L184" s="95"/>
      <c r="M184" s="39"/>
      <c r="N184" s="544"/>
    </row>
    <row r="185" spans="1:14" ht="12.75">
      <c r="A185" s="55"/>
      <c r="B185" s="56"/>
      <c r="C185" s="37"/>
      <c r="D185" s="55"/>
      <c r="E185" s="17" t="s">
        <v>44</v>
      </c>
      <c r="F185" s="68"/>
      <c r="G185" s="85" t="s">
        <v>26</v>
      </c>
      <c r="H185" s="8"/>
      <c r="I185" s="55" t="s">
        <v>70</v>
      </c>
      <c r="J185" s="26"/>
      <c r="K185" s="52"/>
      <c r="L185" s="16"/>
      <c r="M185" s="27"/>
      <c r="N185" s="544"/>
    </row>
    <row r="186" spans="1:14" ht="12.75">
      <c r="A186" s="55"/>
      <c r="B186" s="56"/>
      <c r="C186" s="37"/>
      <c r="D186" s="55"/>
      <c r="E186" s="17"/>
      <c r="F186" s="68"/>
      <c r="G186" s="85"/>
      <c r="H186" s="8"/>
      <c r="I186" s="55"/>
      <c r="J186" s="26"/>
      <c r="K186" s="52"/>
      <c r="L186" s="16"/>
      <c r="M186" s="27"/>
      <c r="N186" s="544"/>
    </row>
    <row r="187" spans="1:14" ht="13.5" thickBot="1">
      <c r="A187" s="10"/>
      <c r="B187" s="43"/>
      <c r="C187" s="11"/>
      <c r="D187" s="10"/>
      <c r="E187" s="69"/>
      <c r="F187" s="82"/>
      <c r="G187" s="69"/>
      <c r="H187" s="11"/>
      <c r="I187" s="10"/>
      <c r="J187" s="28"/>
      <c r="K187" s="53"/>
      <c r="L187" s="23"/>
      <c r="M187" s="29"/>
      <c r="N187" s="544"/>
    </row>
    <row r="188" spans="1:14" ht="13.5" thickBot="1">
      <c r="A188" s="10"/>
      <c r="B188" s="22" t="s">
        <v>36</v>
      </c>
      <c r="C188" s="36"/>
      <c r="D188" s="11"/>
      <c r="E188" s="11"/>
      <c r="F188" s="11"/>
      <c r="G188" s="11"/>
      <c r="H188" s="11"/>
      <c r="I188" s="11"/>
      <c r="J188" s="11"/>
      <c r="K188" s="11"/>
      <c r="L188" s="11"/>
      <c r="M188" s="12"/>
      <c r="N188" s="544"/>
    </row>
    <row r="189" spans="1:14" s="396" customFormat="1" ht="12.75">
      <c r="A189" s="421" t="s">
        <v>5</v>
      </c>
      <c r="B189" s="401" t="s">
        <v>188</v>
      </c>
      <c r="C189" s="401"/>
      <c r="D189" s="422"/>
      <c r="E189" s="422"/>
      <c r="F189" s="507"/>
      <c r="G189" s="422"/>
      <c r="H189" s="422"/>
      <c r="I189" s="422"/>
      <c r="J189" s="422"/>
      <c r="K189" s="422"/>
      <c r="L189" s="422"/>
      <c r="M189" s="423"/>
      <c r="N189" s="544"/>
    </row>
    <row r="190" spans="1:14" s="41" customFormat="1" ht="13.5" thickBot="1">
      <c r="A190" s="33">
        <v>1</v>
      </c>
      <c r="B190" s="158" t="s">
        <v>120</v>
      </c>
      <c r="C190" s="156" t="s">
        <v>8</v>
      </c>
      <c r="D190" s="154">
        <v>2</v>
      </c>
      <c r="E190" s="155">
        <v>1</v>
      </c>
      <c r="F190" s="18">
        <v>1</v>
      </c>
      <c r="G190" s="175">
        <v>2</v>
      </c>
      <c r="H190" s="188" t="s">
        <v>177</v>
      </c>
      <c r="I190" s="162" t="s">
        <v>35</v>
      </c>
      <c r="J190" s="71">
        <v>30</v>
      </c>
      <c r="K190" s="15"/>
      <c r="L190" s="18">
        <v>30</v>
      </c>
      <c r="M190" s="21"/>
      <c r="N190" s="686"/>
    </row>
    <row r="191" spans="1:14" s="440" customFormat="1" ht="13.5" thickBot="1">
      <c r="A191" s="431"/>
      <c r="B191" s="432" t="s">
        <v>73</v>
      </c>
      <c r="C191" s="431"/>
      <c r="D191" s="433">
        <f>SUM(D190:D190)</f>
        <v>2</v>
      </c>
      <c r="E191" s="434">
        <f>SUM(E190:E190)</f>
        <v>1</v>
      </c>
      <c r="F191" s="435">
        <f>SUM(F190)</f>
        <v>1</v>
      </c>
      <c r="G191" s="435">
        <f>SUM(G190)</f>
        <v>2</v>
      </c>
      <c r="H191" s="436" t="s">
        <v>61</v>
      </c>
      <c r="I191" s="437" t="s">
        <v>61</v>
      </c>
      <c r="J191" s="438">
        <f>SUM(J190:J190)</f>
        <v>30</v>
      </c>
      <c r="K191" s="439"/>
      <c r="L191" s="439">
        <f>SUM(L190:L190)</f>
        <v>30</v>
      </c>
      <c r="M191" s="437"/>
      <c r="N191" s="544"/>
    </row>
    <row r="192" spans="1:14" s="440" customFormat="1" ht="12.75">
      <c r="A192" s="441"/>
      <c r="B192" s="442" t="s">
        <v>74</v>
      </c>
      <c r="C192" s="441"/>
      <c r="D192" s="778">
        <f>SUM(G191)</f>
        <v>2</v>
      </c>
      <c r="E192" s="443"/>
      <c r="F192" s="444"/>
      <c r="G192" s="444"/>
      <c r="H192" s="445" t="s">
        <v>61</v>
      </c>
      <c r="I192" s="446" t="s">
        <v>61</v>
      </c>
      <c r="J192" s="447"/>
      <c r="K192" s="444"/>
      <c r="L192" s="444"/>
      <c r="M192" s="448"/>
      <c r="N192" s="544"/>
    </row>
    <row r="193" spans="1:14" s="440" customFormat="1" ht="13.5" thickBot="1">
      <c r="A193" s="449"/>
      <c r="B193" s="450" t="s">
        <v>75</v>
      </c>
      <c r="C193" s="449"/>
      <c r="D193" s="779">
        <v>2</v>
      </c>
      <c r="E193" s="451"/>
      <c r="F193" s="452"/>
      <c r="G193" s="452"/>
      <c r="H193" s="453" t="s">
        <v>61</v>
      </c>
      <c r="I193" s="454" t="s">
        <v>61</v>
      </c>
      <c r="J193" s="891">
        <v>30</v>
      </c>
      <c r="K193" s="452"/>
      <c r="L193" s="452"/>
      <c r="M193" s="456"/>
      <c r="N193" s="544"/>
    </row>
    <row r="194" spans="1:14" s="396" customFormat="1" ht="13.5" thickBot="1">
      <c r="A194" s="406" t="s">
        <v>6</v>
      </c>
      <c r="B194" s="407" t="s">
        <v>189</v>
      </c>
      <c r="C194" s="407"/>
      <c r="D194" s="508"/>
      <c r="E194" s="508"/>
      <c r="F194" s="509"/>
      <c r="G194" s="409"/>
      <c r="H194" s="409"/>
      <c r="I194" s="409"/>
      <c r="J194" s="409"/>
      <c r="K194" s="409"/>
      <c r="L194" s="409"/>
      <c r="M194" s="410"/>
      <c r="N194" s="544"/>
    </row>
    <row r="195" spans="1:14" ht="12.75">
      <c r="A195" s="133">
        <v>1</v>
      </c>
      <c r="B195" s="144" t="s">
        <v>94</v>
      </c>
      <c r="C195" s="159"/>
      <c r="D195" s="128"/>
      <c r="E195" s="107"/>
      <c r="F195" s="129"/>
      <c r="G195" s="47"/>
      <c r="H195" s="188" t="s">
        <v>231</v>
      </c>
      <c r="I195" s="48"/>
      <c r="J195" s="40"/>
      <c r="K195" s="31"/>
      <c r="L195" s="31"/>
      <c r="M195" s="32"/>
      <c r="N195" s="544"/>
    </row>
    <row r="196" spans="1:14" ht="12.75">
      <c r="A196" s="33"/>
      <c r="B196" s="181" t="s">
        <v>140</v>
      </c>
      <c r="C196" s="184" t="s">
        <v>8</v>
      </c>
      <c r="D196" s="186">
        <v>2</v>
      </c>
      <c r="E196" s="187">
        <v>1.5</v>
      </c>
      <c r="F196" s="188">
        <v>0.5</v>
      </c>
      <c r="G196" s="188">
        <v>2</v>
      </c>
      <c r="H196" s="188" t="s">
        <v>93</v>
      </c>
      <c r="I196" s="183" t="s">
        <v>27</v>
      </c>
      <c r="J196" s="248">
        <v>30</v>
      </c>
      <c r="K196" s="247"/>
      <c r="L196" s="188">
        <v>30</v>
      </c>
      <c r="M196" s="21"/>
      <c r="N196" s="544"/>
    </row>
    <row r="197" spans="1:14" ht="12.75">
      <c r="A197" s="33"/>
      <c r="B197" s="181" t="s">
        <v>95</v>
      </c>
      <c r="C197" s="184" t="s">
        <v>8</v>
      </c>
      <c r="D197" s="186">
        <v>4</v>
      </c>
      <c r="E197" s="187">
        <v>2.5</v>
      </c>
      <c r="F197" s="188">
        <v>1.5</v>
      </c>
      <c r="G197" s="188">
        <v>3</v>
      </c>
      <c r="H197" s="188" t="s">
        <v>93</v>
      </c>
      <c r="I197" s="183" t="s">
        <v>27</v>
      </c>
      <c r="J197" s="248">
        <v>60</v>
      </c>
      <c r="K197" s="247"/>
      <c r="L197" s="188">
        <v>60</v>
      </c>
      <c r="M197" s="21"/>
      <c r="N197" s="544"/>
    </row>
    <row r="198" spans="1:14" ht="12.75">
      <c r="A198" s="33"/>
      <c r="B198" s="181" t="s">
        <v>96</v>
      </c>
      <c r="C198" s="184" t="s">
        <v>8</v>
      </c>
      <c r="D198" s="186">
        <v>2</v>
      </c>
      <c r="E198" s="187">
        <v>1.5</v>
      </c>
      <c r="F198" s="188">
        <v>0.5</v>
      </c>
      <c r="G198" s="188">
        <v>2</v>
      </c>
      <c r="H198" s="188" t="s">
        <v>93</v>
      </c>
      <c r="I198" s="183" t="s">
        <v>27</v>
      </c>
      <c r="J198" s="248">
        <v>30</v>
      </c>
      <c r="K198" s="247"/>
      <c r="L198" s="188">
        <v>30</v>
      </c>
      <c r="M198" s="21"/>
      <c r="N198" s="544"/>
    </row>
    <row r="199" spans="1:14" ht="13.5" thickBot="1">
      <c r="A199" s="33"/>
      <c r="B199" s="181" t="s">
        <v>97</v>
      </c>
      <c r="C199" s="184" t="s">
        <v>8</v>
      </c>
      <c r="D199" s="186">
        <v>4</v>
      </c>
      <c r="E199" s="187">
        <v>2.5</v>
      </c>
      <c r="F199" s="188">
        <v>1.5</v>
      </c>
      <c r="G199" s="188">
        <v>3</v>
      </c>
      <c r="H199" s="188" t="s">
        <v>93</v>
      </c>
      <c r="I199" s="183" t="s">
        <v>27</v>
      </c>
      <c r="J199" s="248">
        <v>60</v>
      </c>
      <c r="K199" s="247"/>
      <c r="L199" s="188">
        <v>60</v>
      </c>
      <c r="M199" s="21"/>
      <c r="N199" s="544"/>
    </row>
    <row r="200" spans="1:14" s="440" customFormat="1" ht="13.5" thickBot="1">
      <c r="A200" s="431"/>
      <c r="B200" s="473" t="s">
        <v>73</v>
      </c>
      <c r="C200" s="474"/>
      <c r="D200" s="475">
        <f>SUM(D196:D199)</f>
        <v>12</v>
      </c>
      <c r="E200" s="476">
        <f>SUM(E196:E199)</f>
        <v>8</v>
      </c>
      <c r="F200" s="439">
        <f>SUM(F196:F199)</f>
        <v>4</v>
      </c>
      <c r="G200" s="439">
        <f>SUM(G196:G199)</f>
        <v>10</v>
      </c>
      <c r="H200" s="477" t="s">
        <v>61</v>
      </c>
      <c r="I200" s="478" t="s">
        <v>61</v>
      </c>
      <c r="J200" s="457">
        <f>SUM(J196:J199)</f>
        <v>180</v>
      </c>
      <c r="K200" s="439"/>
      <c r="L200" s="439">
        <f>SUM(L196:L199)</f>
        <v>180</v>
      </c>
      <c r="M200" s="437"/>
      <c r="N200" s="544"/>
    </row>
    <row r="201" spans="1:14" s="440" customFormat="1" ht="12.75">
      <c r="A201" s="459"/>
      <c r="B201" s="517" t="s">
        <v>168</v>
      </c>
      <c r="C201" s="518"/>
      <c r="D201" s="780">
        <f>SUM(G200)</f>
        <v>10</v>
      </c>
      <c r="E201" s="519"/>
      <c r="F201" s="520"/>
      <c r="G201" s="520"/>
      <c r="H201" s="521" t="s">
        <v>61</v>
      </c>
      <c r="I201" s="522" t="s">
        <v>61</v>
      </c>
      <c r="J201" s="523"/>
      <c r="K201" s="520"/>
      <c r="L201" s="520"/>
      <c r="M201" s="466"/>
      <c r="N201" s="544"/>
    </row>
    <row r="202" spans="1:14" s="440" customFormat="1" ht="13.5" thickBot="1">
      <c r="A202" s="467"/>
      <c r="B202" s="524" t="s">
        <v>169</v>
      </c>
      <c r="C202" s="525"/>
      <c r="D202" s="526"/>
      <c r="E202" s="526"/>
      <c r="F202" s="526"/>
      <c r="G202" s="526"/>
      <c r="H202" s="526" t="s">
        <v>61</v>
      </c>
      <c r="I202" s="527" t="s">
        <v>61</v>
      </c>
      <c r="J202" s="528"/>
      <c r="K202" s="526"/>
      <c r="L202" s="526"/>
      <c r="M202" s="471"/>
      <c r="N202" s="544"/>
    </row>
    <row r="203" spans="1:14" s="396" customFormat="1" ht="13.5" thickBot="1">
      <c r="A203" s="406" t="s">
        <v>7</v>
      </c>
      <c r="B203" s="407" t="s">
        <v>190</v>
      </c>
      <c r="C203" s="424"/>
      <c r="D203" s="510"/>
      <c r="E203" s="510"/>
      <c r="F203" s="510"/>
      <c r="G203" s="408"/>
      <c r="H203" s="408"/>
      <c r="I203" s="408"/>
      <c r="J203" s="408"/>
      <c r="K203" s="408"/>
      <c r="L203" s="408"/>
      <c r="M203" s="410"/>
      <c r="N203" s="544"/>
    </row>
    <row r="204" spans="1:14" s="253" customFormat="1" ht="12.75">
      <c r="A204" s="254">
        <v>1</v>
      </c>
      <c r="B204" s="180" t="s">
        <v>205</v>
      </c>
      <c r="C204" s="176" t="s">
        <v>8</v>
      </c>
      <c r="D204" s="189">
        <v>4</v>
      </c>
      <c r="E204" s="190">
        <v>2.5</v>
      </c>
      <c r="F204" s="191">
        <v>1.5</v>
      </c>
      <c r="G204" s="191">
        <v>3</v>
      </c>
      <c r="H204" s="191" t="s">
        <v>199</v>
      </c>
      <c r="I204" s="182" t="s">
        <v>27</v>
      </c>
      <c r="J204" s="240">
        <v>60</v>
      </c>
      <c r="K204" s="200">
        <v>30</v>
      </c>
      <c r="L204" s="200">
        <v>30</v>
      </c>
      <c r="M204" s="202"/>
      <c r="N204" s="340"/>
    </row>
    <row r="205" spans="1:14" s="253" customFormat="1" ht="12.75">
      <c r="A205" s="246">
        <v>2</v>
      </c>
      <c r="B205" s="181" t="s">
        <v>105</v>
      </c>
      <c r="C205" s="184" t="s">
        <v>8</v>
      </c>
      <c r="D205" s="186">
        <v>4</v>
      </c>
      <c r="E205" s="187">
        <v>2</v>
      </c>
      <c r="F205" s="188">
        <v>2</v>
      </c>
      <c r="G205" s="188">
        <v>2</v>
      </c>
      <c r="H205" s="191" t="s">
        <v>199</v>
      </c>
      <c r="I205" s="183" t="s">
        <v>27</v>
      </c>
      <c r="J205" s="248">
        <v>45</v>
      </c>
      <c r="K205" s="188">
        <v>15</v>
      </c>
      <c r="L205" s="188">
        <v>30</v>
      </c>
      <c r="M205" s="249"/>
      <c r="N205" s="340"/>
    </row>
    <row r="206" spans="1:14" s="253" customFormat="1" ht="13.5" thickBot="1">
      <c r="A206" s="246">
        <v>3</v>
      </c>
      <c r="B206" s="181" t="s">
        <v>108</v>
      </c>
      <c r="C206" s="184" t="s">
        <v>8</v>
      </c>
      <c r="D206" s="186">
        <v>3</v>
      </c>
      <c r="E206" s="187">
        <v>1.5</v>
      </c>
      <c r="F206" s="188">
        <v>1.5</v>
      </c>
      <c r="G206" s="188">
        <v>2</v>
      </c>
      <c r="H206" s="188" t="s">
        <v>93</v>
      </c>
      <c r="I206" s="183" t="s">
        <v>27</v>
      </c>
      <c r="J206" s="248">
        <v>30</v>
      </c>
      <c r="K206" s="188"/>
      <c r="L206" s="188">
        <v>30</v>
      </c>
      <c r="M206" s="249"/>
      <c r="N206" s="340"/>
    </row>
    <row r="207" spans="1:14" s="440" customFormat="1" ht="12.75">
      <c r="A207" s="963"/>
      <c r="B207" s="517" t="s">
        <v>73</v>
      </c>
      <c r="C207" s="963"/>
      <c r="D207" s="964">
        <f>SUM(D204:D206)</f>
        <v>11</v>
      </c>
      <c r="E207" s="965">
        <f>SUM(E204:E206)</f>
        <v>6</v>
      </c>
      <c r="F207" s="966">
        <f>SUM(F204:F206)</f>
        <v>5</v>
      </c>
      <c r="G207" s="966">
        <f>SUM(G204:G206)</f>
        <v>7</v>
      </c>
      <c r="H207" s="521" t="s">
        <v>61</v>
      </c>
      <c r="I207" s="522" t="s">
        <v>61</v>
      </c>
      <c r="J207" s="967">
        <f>SUM(J204:J206)</f>
        <v>135</v>
      </c>
      <c r="K207" s="966">
        <f>SUM(K204:K206)</f>
        <v>45</v>
      </c>
      <c r="L207" s="966">
        <f>SUM(L204:L206)</f>
        <v>90</v>
      </c>
      <c r="M207" s="464"/>
      <c r="N207" s="544"/>
    </row>
    <row r="208" spans="1:14" s="440" customFormat="1" ht="12.75">
      <c r="A208" s="972"/>
      <c r="B208" s="973" t="s">
        <v>168</v>
      </c>
      <c r="C208" s="972"/>
      <c r="D208" s="974">
        <f>SUM(G207)</f>
        <v>7</v>
      </c>
      <c r="E208" s="975"/>
      <c r="F208" s="629"/>
      <c r="G208" s="629"/>
      <c r="H208" s="629" t="s">
        <v>61</v>
      </c>
      <c r="I208" s="630" t="s">
        <v>61</v>
      </c>
      <c r="J208" s="631"/>
      <c r="K208" s="629"/>
      <c r="L208" s="629"/>
      <c r="M208" s="976"/>
      <c r="N208" s="544"/>
    </row>
    <row r="209" spans="1:14" s="440" customFormat="1" ht="13.5" thickBot="1">
      <c r="A209" s="968"/>
      <c r="B209" s="969" t="s">
        <v>169</v>
      </c>
      <c r="C209" s="968"/>
      <c r="D209" s="970"/>
      <c r="E209" s="971"/>
      <c r="F209" s="491"/>
      <c r="G209" s="491"/>
      <c r="H209" s="491" t="s">
        <v>61</v>
      </c>
      <c r="I209" s="492" t="s">
        <v>61</v>
      </c>
      <c r="J209" s="773"/>
      <c r="K209" s="491"/>
      <c r="L209" s="491"/>
      <c r="M209" s="454"/>
      <c r="N209" s="544"/>
    </row>
    <row r="210" spans="1:14" s="396" customFormat="1" ht="13.5" thickBot="1">
      <c r="A210" s="626" t="s">
        <v>8</v>
      </c>
      <c r="B210" s="424" t="s">
        <v>191</v>
      </c>
      <c r="C210" s="424"/>
      <c r="D210" s="408"/>
      <c r="E210" s="408"/>
      <c r="F210" s="408"/>
      <c r="G210" s="510"/>
      <c r="H210" s="408"/>
      <c r="I210" s="408"/>
      <c r="J210" s="408"/>
      <c r="K210" s="408"/>
      <c r="L210" s="408"/>
      <c r="M210" s="410"/>
      <c r="N210" s="544"/>
    </row>
    <row r="211" spans="1:14" ht="13.5" thickBot="1">
      <c r="A211" s="246">
        <v>1</v>
      </c>
      <c r="B211" s="181" t="s">
        <v>121</v>
      </c>
      <c r="C211" s="184" t="s">
        <v>8</v>
      </c>
      <c r="D211" s="186">
        <v>3</v>
      </c>
      <c r="E211" s="187">
        <v>1.5</v>
      </c>
      <c r="F211" s="188">
        <v>1.5</v>
      </c>
      <c r="G211" s="188">
        <v>3</v>
      </c>
      <c r="H211" s="191" t="s">
        <v>93</v>
      </c>
      <c r="I211" s="183" t="s">
        <v>35</v>
      </c>
      <c r="J211" s="248">
        <v>30</v>
      </c>
      <c r="K211" s="247"/>
      <c r="L211" s="188">
        <v>30</v>
      </c>
      <c r="M211" s="21"/>
      <c r="N211" s="544"/>
    </row>
    <row r="212" spans="1:14" s="440" customFormat="1" ht="13.5" thickBot="1">
      <c r="A212" s="474"/>
      <c r="B212" s="473" t="s">
        <v>73</v>
      </c>
      <c r="C212" s="474"/>
      <c r="D212" s="475">
        <f>SUM(D211)</f>
        <v>3</v>
      </c>
      <c r="E212" s="476">
        <f>SUM(E211)</f>
        <v>1.5</v>
      </c>
      <c r="F212" s="439">
        <f>SUM(F211)</f>
        <v>1.5</v>
      </c>
      <c r="G212" s="439">
        <f>SUM(G211)</f>
        <v>3</v>
      </c>
      <c r="H212" s="477" t="s">
        <v>61</v>
      </c>
      <c r="I212" s="478" t="s">
        <v>61</v>
      </c>
      <c r="J212" s="438">
        <f>SUM(J211)</f>
        <v>30</v>
      </c>
      <c r="K212" s="439"/>
      <c r="L212" s="439">
        <f>SUM(L211)</f>
        <v>30</v>
      </c>
      <c r="M212" s="437"/>
      <c r="N212" s="544"/>
    </row>
    <row r="213" spans="1:14" s="440" customFormat="1" ht="12.75">
      <c r="A213" s="480"/>
      <c r="B213" s="479" t="s">
        <v>168</v>
      </c>
      <c r="C213" s="480"/>
      <c r="D213" s="789">
        <f>SUM(G212)</f>
        <v>3</v>
      </c>
      <c r="E213" s="481"/>
      <c r="F213" s="482"/>
      <c r="G213" s="482"/>
      <c r="H213" s="483" t="s">
        <v>61</v>
      </c>
      <c r="I213" s="484" t="s">
        <v>61</v>
      </c>
      <c r="J213" s="485"/>
      <c r="K213" s="482"/>
      <c r="L213" s="482"/>
      <c r="M213" s="448"/>
      <c r="N213" s="544"/>
    </row>
    <row r="214" spans="1:14" s="440" customFormat="1" ht="13.5" thickBot="1">
      <c r="A214" s="487"/>
      <c r="B214" s="486" t="s">
        <v>169</v>
      </c>
      <c r="C214" s="487"/>
      <c r="D214" s="790">
        <v>3</v>
      </c>
      <c r="E214" s="489"/>
      <c r="F214" s="490"/>
      <c r="G214" s="490"/>
      <c r="H214" s="491" t="s">
        <v>61</v>
      </c>
      <c r="I214" s="492" t="s">
        <v>61</v>
      </c>
      <c r="J214" s="891">
        <v>30</v>
      </c>
      <c r="K214" s="490"/>
      <c r="L214" s="490"/>
      <c r="M214" s="456"/>
      <c r="N214" s="544"/>
    </row>
    <row r="215" spans="1:14" s="396" customFormat="1" ht="13.5" thickBot="1">
      <c r="A215" s="626" t="s">
        <v>56</v>
      </c>
      <c r="B215" s="424" t="s">
        <v>192</v>
      </c>
      <c r="C215" s="424"/>
      <c r="D215" s="408"/>
      <c r="E215" s="408"/>
      <c r="F215" s="408"/>
      <c r="G215" s="408"/>
      <c r="H215" s="408"/>
      <c r="I215" s="408"/>
      <c r="J215" s="408"/>
      <c r="K215" s="408"/>
      <c r="L215" s="408"/>
      <c r="M215" s="410"/>
      <c r="N215" s="544"/>
    </row>
    <row r="216" spans="1:14" s="223" customFormat="1" ht="13.5" thickBot="1">
      <c r="A216" s="246">
        <v>1</v>
      </c>
      <c r="B216" s="181" t="s">
        <v>150</v>
      </c>
      <c r="C216" s="184" t="s">
        <v>8</v>
      </c>
      <c r="D216" s="186">
        <v>2</v>
      </c>
      <c r="E216" s="187">
        <v>1.5</v>
      </c>
      <c r="F216" s="188">
        <v>0.5</v>
      </c>
      <c r="G216" s="188">
        <v>2</v>
      </c>
      <c r="H216" s="191" t="s">
        <v>93</v>
      </c>
      <c r="I216" s="183" t="s">
        <v>27</v>
      </c>
      <c r="J216" s="248">
        <v>30</v>
      </c>
      <c r="K216" s="188"/>
      <c r="L216" s="188">
        <v>30</v>
      </c>
      <c r="M216" s="236"/>
      <c r="N216" s="683"/>
    </row>
    <row r="217" spans="1:14" s="440" customFormat="1" ht="13.5" thickBot="1">
      <c r="A217" s="474"/>
      <c r="B217" s="473" t="s">
        <v>73</v>
      </c>
      <c r="C217" s="474"/>
      <c r="D217" s="475">
        <f>SUM(D216:D216)</f>
        <v>2</v>
      </c>
      <c r="E217" s="476">
        <f>SUM(E216:E216)</f>
        <v>1.5</v>
      </c>
      <c r="F217" s="439">
        <f>SUM(F216:F216)</f>
        <v>0.5</v>
      </c>
      <c r="G217" s="439">
        <f>SUM(G216)</f>
        <v>2</v>
      </c>
      <c r="H217" s="477" t="s">
        <v>61</v>
      </c>
      <c r="I217" s="478" t="s">
        <v>61</v>
      </c>
      <c r="J217" s="438">
        <f>SUM(J216)</f>
        <v>30</v>
      </c>
      <c r="K217" s="439"/>
      <c r="L217" s="439">
        <f>SUM(L216)</f>
        <v>30</v>
      </c>
      <c r="M217" s="437"/>
      <c r="N217" s="544"/>
    </row>
    <row r="218" spans="1:14" s="440" customFormat="1" ht="12.75">
      <c r="A218" s="480"/>
      <c r="B218" s="479" t="s">
        <v>168</v>
      </c>
      <c r="C218" s="480"/>
      <c r="D218" s="789">
        <f>SUM(G217)</f>
        <v>2</v>
      </c>
      <c r="E218" s="481"/>
      <c r="F218" s="482"/>
      <c r="G218" s="482"/>
      <c r="H218" s="445" t="s">
        <v>61</v>
      </c>
      <c r="I218" s="446" t="s">
        <v>61</v>
      </c>
      <c r="J218" s="447"/>
      <c r="K218" s="444"/>
      <c r="L218" s="444"/>
      <c r="M218" s="448"/>
      <c r="N218" s="544"/>
    </row>
    <row r="219" spans="1:14" s="440" customFormat="1" ht="13.5" thickBot="1">
      <c r="A219" s="487"/>
      <c r="B219" s="486" t="s">
        <v>169</v>
      </c>
      <c r="C219" s="487"/>
      <c r="D219" s="488"/>
      <c r="E219" s="489"/>
      <c r="F219" s="490"/>
      <c r="G219" s="490"/>
      <c r="H219" s="453" t="s">
        <v>61</v>
      </c>
      <c r="I219" s="454" t="s">
        <v>61</v>
      </c>
      <c r="J219" s="455"/>
      <c r="K219" s="452"/>
      <c r="L219" s="452"/>
      <c r="M219" s="456"/>
      <c r="N219" s="544"/>
    </row>
    <row r="220" spans="1:14" s="396" customFormat="1" ht="13.5" thickBot="1">
      <c r="A220" s="626" t="s">
        <v>57</v>
      </c>
      <c r="B220" s="424" t="s">
        <v>9</v>
      </c>
      <c r="C220" s="424"/>
      <c r="D220" s="408"/>
      <c r="E220" s="408"/>
      <c r="F220" s="408"/>
      <c r="G220" s="408"/>
      <c r="H220" s="409"/>
      <c r="I220" s="409"/>
      <c r="J220" s="409"/>
      <c r="K220" s="409"/>
      <c r="L220" s="409"/>
      <c r="M220" s="410"/>
      <c r="N220" s="544"/>
    </row>
    <row r="221" spans="1:14" s="516" customFormat="1" ht="13.5" thickBot="1">
      <c r="A221" s="620" t="s">
        <v>58</v>
      </c>
      <c r="B221" s="633"/>
      <c r="C221" s="531"/>
      <c r="D221" s="531"/>
      <c r="E221" s="645"/>
      <c r="F221" s="637"/>
      <c r="G221" s="637"/>
      <c r="H221" s="513"/>
      <c r="I221" s="513" t="s">
        <v>61</v>
      </c>
      <c r="J221" s="514"/>
      <c r="K221" s="394"/>
      <c r="L221" s="395"/>
      <c r="M221" s="515"/>
      <c r="N221" s="687"/>
    </row>
    <row r="222" spans="1:14" s="380" customFormat="1" ht="13.5" thickBot="1">
      <c r="A222" s="1126" t="s">
        <v>173</v>
      </c>
      <c r="B222" s="1127"/>
      <c r="C222" s="639"/>
      <c r="D222" s="540">
        <f>SUM(D221,D217,D212,D207,D200,D191)</f>
        <v>30</v>
      </c>
      <c r="E222" s="384">
        <f>SUM(E217,E212,E207,E200,E191)</f>
        <v>18</v>
      </c>
      <c r="F222" s="384">
        <f>SUM(F191,F200,F207,F212,F217)</f>
        <v>12</v>
      </c>
      <c r="G222" s="541">
        <f>SUM(G217,G212,G207,G200,G191)</f>
        <v>24</v>
      </c>
      <c r="H222" s="382"/>
      <c r="I222" s="381"/>
      <c r="J222" s="420">
        <f>SUM(J217,J212,J207,J200,J191)</f>
        <v>405</v>
      </c>
      <c r="K222" s="384">
        <f>SUM(K217,K207)</f>
        <v>45</v>
      </c>
      <c r="L222" s="385">
        <f>SUM(L217,L212,L207,L200,L191)</f>
        <v>360</v>
      </c>
      <c r="M222" s="494"/>
      <c r="N222" s="544"/>
    </row>
    <row r="223" spans="1:14" ht="12.75">
      <c r="A223" s="371"/>
      <c r="B223" s="372"/>
      <c r="C223" s="210"/>
      <c r="D223" s="210"/>
      <c r="E223" s="210"/>
      <c r="F223" s="210"/>
      <c r="G223" s="211"/>
      <c r="H223" s="6"/>
      <c r="I223" s="6"/>
      <c r="J223" s="6"/>
      <c r="K223" s="6"/>
      <c r="L223" s="6"/>
      <c r="M223" s="9"/>
      <c r="N223" s="544"/>
    </row>
    <row r="224" spans="1:14" ht="13.5" thickBot="1">
      <c r="A224" s="371"/>
      <c r="B224" s="372"/>
      <c r="C224" s="210"/>
      <c r="D224" s="210"/>
      <c r="E224" s="210"/>
      <c r="F224" s="210"/>
      <c r="G224" s="211"/>
      <c r="H224" s="6"/>
      <c r="I224" s="6"/>
      <c r="J224" s="6"/>
      <c r="K224" s="6"/>
      <c r="L224" s="6"/>
      <c r="M224" s="9"/>
      <c r="N224" s="544"/>
    </row>
    <row r="225" spans="1:14" s="390" customFormat="1" ht="13.5" thickBot="1">
      <c r="A225" s="1128" t="s">
        <v>111</v>
      </c>
      <c r="B225" s="1129"/>
      <c r="C225" s="870" t="s">
        <v>61</v>
      </c>
      <c r="D225" s="1061">
        <f>SUM(D169,D222)</f>
        <v>60</v>
      </c>
      <c r="E225" s="388">
        <f>SUM(E169,E222)</f>
        <v>38</v>
      </c>
      <c r="F225" s="1063">
        <f>SUM(F169,F222)</f>
        <v>22</v>
      </c>
      <c r="G225" s="1063">
        <f>SUM(G222,G169)</f>
        <v>45</v>
      </c>
      <c r="H225" s="386"/>
      <c r="I225" s="387"/>
      <c r="J225" s="496">
        <f>SUM(J169,J222)</f>
        <v>863</v>
      </c>
      <c r="K225" s="389">
        <f>SUM(K169,K222)</f>
        <v>188</v>
      </c>
      <c r="L225" s="389">
        <f>SUM(L169,L222)</f>
        <v>675</v>
      </c>
      <c r="M225" s="497"/>
      <c r="N225" s="544"/>
    </row>
    <row r="226" spans="1:13" s="945" customFormat="1" ht="12.75">
      <c r="A226" s="948"/>
      <c r="B226" s="948"/>
      <c r="C226" s="949"/>
      <c r="D226" s="948"/>
      <c r="E226" s="948"/>
      <c r="F226" s="948"/>
      <c r="G226" s="948"/>
      <c r="H226" s="947"/>
      <c r="I226" s="947"/>
      <c r="J226" s="948"/>
      <c r="K226" s="948"/>
      <c r="L226" s="948"/>
      <c r="M226" s="948"/>
    </row>
    <row r="227" spans="1:14" s="255" customFormat="1" ht="12.75">
      <c r="A227" s="80"/>
      <c r="B227" s="5" t="s">
        <v>239</v>
      </c>
      <c r="D227" s="846"/>
      <c r="E227" s="846"/>
      <c r="F227" s="846"/>
      <c r="G227" s="846"/>
      <c r="H227" s="846"/>
      <c r="I227" s="846"/>
      <c r="J227" s="846"/>
      <c r="K227" s="846"/>
      <c r="L227" s="846"/>
      <c r="M227" s="846"/>
      <c r="N227" s="687"/>
    </row>
    <row r="228" spans="1:14" ht="12.75">
      <c r="A228" s="58"/>
      <c r="B228" s="84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544"/>
    </row>
    <row r="229" spans="1:14" ht="15.75">
      <c r="A229" s="1109" t="s">
        <v>112</v>
      </c>
      <c r="B229" s="1110"/>
      <c r="C229" s="1110"/>
      <c r="D229" s="1110"/>
      <c r="E229" s="1110"/>
      <c r="F229" s="1110"/>
      <c r="G229" s="1110"/>
      <c r="H229" s="1110"/>
      <c r="I229" s="1110"/>
      <c r="J229" s="1110"/>
      <c r="K229" s="1110"/>
      <c r="L229" s="1110"/>
      <c r="M229" s="1110"/>
      <c r="N229" s="544"/>
    </row>
    <row r="230" spans="1:14" ht="15.75">
      <c r="A230" s="1109" t="s">
        <v>213</v>
      </c>
      <c r="B230" s="1109"/>
      <c r="C230" s="1109"/>
      <c r="D230" s="1109"/>
      <c r="E230" s="1109"/>
      <c r="F230" s="1109"/>
      <c r="G230" s="1109"/>
      <c r="H230" s="1109"/>
      <c r="I230" s="1109"/>
      <c r="J230" s="1109"/>
      <c r="K230" s="1109"/>
      <c r="L230" s="1109"/>
      <c r="M230" s="1109"/>
      <c r="N230" s="544"/>
    </row>
    <row r="231" spans="1:14" ht="15.75">
      <c r="A231" s="256"/>
      <c r="B231" s="256"/>
      <c r="C231" s="256"/>
      <c r="D231" s="256"/>
      <c r="E231" s="256"/>
      <c r="F231" s="256"/>
      <c r="G231" s="256"/>
      <c r="H231" s="256"/>
      <c r="I231" s="256"/>
      <c r="J231" s="256"/>
      <c r="K231" s="256"/>
      <c r="L231" s="256"/>
      <c r="M231" s="256"/>
      <c r="N231" s="544"/>
    </row>
    <row r="232" spans="1:14" ht="12.75">
      <c r="A232" s="1"/>
      <c r="B232" s="35" t="s">
        <v>83</v>
      </c>
      <c r="C232" s="35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544"/>
    </row>
    <row r="233" spans="2:14" ht="12.75">
      <c r="B233" t="s">
        <v>80</v>
      </c>
      <c r="N233" s="544"/>
    </row>
    <row r="234" spans="2:14" ht="12.75">
      <c r="B234" t="s">
        <v>81</v>
      </c>
      <c r="N234" s="544"/>
    </row>
    <row r="235" spans="2:14" ht="12.75">
      <c r="B235" t="s">
        <v>84</v>
      </c>
      <c r="N235" s="544"/>
    </row>
    <row r="236" spans="2:14" ht="12.75">
      <c r="B236" t="s">
        <v>82</v>
      </c>
      <c r="N236" s="544"/>
    </row>
    <row r="237" ht="12.75">
      <c r="N237" s="544"/>
    </row>
    <row r="238" spans="2:14" ht="13.5" thickBot="1">
      <c r="B238" s="169" t="s">
        <v>113</v>
      </c>
      <c r="G238" s="11"/>
      <c r="N238" s="544"/>
    </row>
    <row r="239" spans="1:14" ht="12.75">
      <c r="A239" s="65" t="s">
        <v>0</v>
      </c>
      <c r="B239" s="66"/>
      <c r="C239" s="73"/>
      <c r="D239" s="1111" t="s">
        <v>46</v>
      </c>
      <c r="E239" s="1112"/>
      <c r="F239" s="1112"/>
      <c r="G239" s="96" t="s">
        <v>34</v>
      </c>
      <c r="H239" s="3" t="s">
        <v>1</v>
      </c>
      <c r="I239" s="75" t="s">
        <v>39</v>
      </c>
      <c r="J239" s="1113" t="s">
        <v>49</v>
      </c>
      <c r="K239" s="1114"/>
      <c r="L239" s="1114"/>
      <c r="M239" s="1115"/>
      <c r="N239" s="544"/>
    </row>
    <row r="240" spans="1:14" ht="12.75">
      <c r="A240" s="74"/>
      <c r="B240" s="67" t="s">
        <v>10</v>
      </c>
      <c r="C240" s="131" t="s">
        <v>37</v>
      </c>
      <c r="D240" s="78" t="s">
        <v>2</v>
      </c>
      <c r="E240" s="17" t="s">
        <v>43</v>
      </c>
      <c r="F240" s="81" t="s">
        <v>22</v>
      </c>
      <c r="G240" s="93" t="s">
        <v>47</v>
      </c>
      <c r="H240" s="7" t="s">
        <v>45</v>
      </c>
      <c r="I240" s="76" t="s">
        <v>40</v>
      </c>
      <c r="J240" s="126" t="s">
        <v>2</v>
      </c>
      <c r="K240" s="1116" t="s">
        <v>50</v>
      </c>
      <c r="L240" s="1116"/>
      <c r="M240" s="70" t="s">
        <v>152</v>
      </c>
      <c r="N240" s="544"/>
    </row>
    <row r="241" spans="1:14" ht="12.75">
      <c r="A241" s="4"/>
      <c r="B241" s="67" t="s">
        <v>3</v>
      </c>
      <c r="C241" s="80"/>
      <c r="D241" s="55"/>
      <c r="E241" s="17" t="s">
        <v>11</v>
      </c>
      <c r="F241" s="38" t="s">
        <v>28</v>
      </c>
      <c r="G241" s="94" t="s">
        <v>68</v>
      </c>
      <c r="H241" s="7"/>
      <c r="I241" s="77" t="s">
        <v>41</v>
      </c>
      <c r="J241" s="86"/>
      <c r="K241" s="84" t="s">
        <v>12</v>
      </c>
      <c r="L241" s="125" t="s">
        <v>13</v>
      </c>
      <c r="M241" s="79"/>
      <c r="N241" s="544"/>
    </row>
    <row r="242" spans="1:14" ht="12.75">
      <c r="A242" s="55"/>
      <c r="B242" s="67"/>
      <c r="C242" s="6"/>
      <c r="D242" s="55"/>
      <c r="E242" s="17" t="s">
        <v>38</v>
      </c>
      <c r="F242" s="68" t="s">
        <v>23</v>
      </c>
      <c r="G242" s="85" t="s">
        <v>69</v>
      </c>
      <c r="H242" s="6"/>
      <c r="I242" s="76" t="s">
        <v>42</v>
      </c>
      <c r="J242" s="87"/>
      <c r="K242" s="52"/>
      <c r="L242" s="95"/>
      <c r="M242" s="39"/>
      <c r="N242" s="544"/>
    </row>
    <row r="243" spans="1:14" ht="12.75">
      <c r="A243" s="55"/>
      <c r="B243" s="56"/>
      <c r="C243" s="37"/>
      <c r="D243" s="55"/>
      <c r="E243" s="17" t="s">
        <v>44</v>
      </c>
      <c r="F243" s="68"/>
      <c r="G243" s="85" t="s">
        <v>26</v>
      </c>
      <c r="H243" s="8"/>
      <c r="I243" s="55" t="s">
        <v>70</v>
      </c>
      <c r="J243" s="26"/>
      <c r="K243" s="52"/>
      <c r="L243" s="16"/>
      <c r="M243" s="27"/>
      <c r="N243" s="544"/>
    </row>
    <row r="244" spans="1:14" ht="12.75">
      <c r="A244" s="55"/>
      <c r="B244" s="56"/>
      <c r="C244" s="37"/>
      <c r="D244" s="55"/>
      <c r="E244" s="17"/>
      <c r="F244" s="68"/>
      <c r="G244" s="85"/>
      <c r="H244" s="8"/>
      <c r="I244" s="55"/>
      <c r="J244" s="26"/>
      <c r="K244" s="52"/>
      <c r="L244" s="16"/>
      <c r="M244" s="27"/>
      <c r="N244" s="544"/>
    </row>
    <row r="245" spans="1:14" ht="13.5" thickBot="1">
      <c r="A245" s="10"/>
      <c r="B245" s="43"/>
      <c r="C245" s="11"/>
      <c r="D245" s="10"/>
      <c r="E245" s="69"/>
      <c r="F245" s="82"/>
      <c r="G245" s="69"/>
      <c r="H245" s="11"/>
      <c r="I245" s="10"/>
      <c r="J245" s="28"/>
      <c r="K245" s="53"/>
      <c r="L245" s="23"/>
      <c r="M245" s="29"/>
      <c r="N245" s="544"/>
    </row>
    <row r="246" spans="1:14" ht="13.5" thickBot="1">
      <c r="A246" s="10"/>
      <c r="B246" s="22" t="s">
        <v>36</v>
      </c>
      <c r="C246" s="36"/>
      <c r="D246" s="11"/>
      <c r="E246" s="11"/>
      <c r="F246" s="11"/>
      <c r="G246" s="11"/>
      <c r="H246" s="11"/>
      <c r="I246" s="11"/>
      <c r="J246" s="11"/>
      <c r="K246" s="11"/>
      <c r="L246" s="11"/>
      <c r="M246" s="12"/>
      <c r="N246" s="544"/>
    </row>
    <row r="247" spans="1:14" s="396" customFormat="1" ht="13.5" thickBot="1">
      <c r="A247" s="421" t="s">
        <v>5</v>
      </c>
      <c r="B247" s="401" t="s">
        <v>188</v>
      </c>
      <c r="C247" s="401"/>
      <c r="D247" s="422"/>
      <c r="E247" s="422"/>
      <c r="F247" s="422"/>
      <c r="G247" s="422"/>
      <c r="H247" s="422"/>
      <c r="I247" s="422"/>
      <c r="J247" s="422"/>
      <c r="K247" s="422"/>
      <c r="L247" s="422"/>
      <c r="M247" s="423"/>
      <c r="N247" s="544"/>
    </row>
    <row r="248" spans="1:14" s="396" customFormat="1" ht="13.5" thickBot="1">
      <c r="A248" s="406" t="s">
        <v>6</v>
      </c>
      <c r="B248" s="407" t="s">
        <v>189</v>
      </c>
      <c r="C248" s="424"/>
      <c r="D248" s="424"/>
      <c r="E248" s="424"/>
      <c r="F248" s="408"/>
      <c r="G248" s="408"/>
      <c r="H248" s="408"/>
      <c r="I248" s="408"/>
      <c r="J248" s="408"/>
      <c r="K248" s="408"/>
      <c r="L248" s="408"/>
      <c r="M248" s="529"/>
      <c r="N248" s="544"/>
    </row>
    <row r="249" spans="1:14" ht="12.75">
      <c r="A249" s="133">
        <v>1</v>
      </c>
      <c r="B249" s="180" t="s">
        <v>94</v>
      </c>
      <c r="C249" s="176"/>
      <c r="D249" s="208"/>
      <c r="E249" s="209"/>
      <c r="F249" s="203"/>
      <c r="G249" s="275"/>
      <c r="H249" s="278"/>
      <c r="I249" s="279"/>
      <c r="J249" s="280"/>
      <c r="K249" s="199"/>
      <c r="L249" s="199"/>
      <c r="M249" s="202"/>
      <c r="N249" s="544"/>
    </row>
    <row r="250" spans="1:14" ht="12.75">
      <c r="A250" s="33"/>
      <c r="B250" s="181" t="s">
        <v>95</v>
      </c>
      <c r="C250" s="184" t="s">
        <v>56</v>
      </c>
      <c r="D250" s="186">
        <v>3</v>
      </c>
      <c r="E250" s="187">
        <v>1.5</v>
      </c>
      <c r="F250" s="188">
        <v>1.5</v>
      </c>
      <c r="G250" s="175">
        <v>3</v>
      </c>
      <c r="H250" s="188" t="s">
        <v>93</v>
      </c>
      <c r="I250" s="183" t="s">
        <v>27</v>
      </c>
      <c r="J250" s="248">
        <v>30</v>
      </c>
      <c r="K250" s="247"/>
      <c r="L250" s="188">
        <v>30</v>
      </c>
      <c r="M250" s="249"/>
      <c r="N250" s="544"/>
    </row>
    <row r="251" spans="1:14" ht="12.75">
      <c r="A251" s="133"/>
      <c r="B251" s="180" t="s">
        <v>96</v>
      </c>
      <c r="C251" s="176" t="s">
        <v>56</v>
      </c>
      <c r="D251" s="189">
        <v>3</v>
      </c>
      <c r="E251" s="190">
        <v>1.5</v>
      </c>
      <c r="F251" s="191">
        <v>1.5</v>
      </c>
      <c r="G251" s="172">
        <v>3</v>
      </c>
      <c r="H251" s="191" t="s">
        <v>93</v>
      </c>
      <c r="I251" s="182" t="s">
        <v>27</v>
      </c>
      <c r="J251" s="176">
        <v>30</v>
      </c>
      <c r="K251" s="203"/>
      <c r="L251" s="191">
        <v>30</v>
      </c>
      <c r="M251" s="279"/>
      <c r="N251" s="544"/>
    </row>
    <row r="252" spans="1:14" ht="13.5" thickBot="1">
      <c r="A252" s="60"/>
      <c r="B252" s="251" t="s">
        <v>97</v>
      </c>
      <c r="C252" s="219" t="s">
        <v>56</v>
      </c>
      <c r="D252" s="126">
        <v>3</v>
      </c>
      <c r="E252" s="197">
        <v>1.5</v>
      </c>
      <c r="F252" s="198">
        <v>1.5</v>
      </c>
      <c r="G252" s="777">
        <v>3</v>
      </c>
      <c r="H252" s="191" t="s">
        <v>93</v>
      </c>
      <c r="I252" s="185" t="s">
        <v>27</v>
      </c>
      <c r="J252" s="219">
        <v>30</v>
      </c>
      <c r="K252" s="206"/>
      <c r="L252" s="198">
        <v>30</v>
      </c>
      <c r="M252" s="207"/>
      <c r="N252" s="544"/>
    </row>
    <row r="253" spans="1:14" s="440" customFormat="1" ht="13.5" thickBot="1">
      <c r="A253" s="431"/>
      <c r="B253" s="473" t="s">
        <v>73</v>
      </c>
      <c r="C253" s="474"/>
      <c r="D253" s="475">
        <f>SUM(D250:D252)</f>
        <v>9</v>
      </c>
      <c r="E253" s="476">
        <f>SUM(E250:E252)</f>
        <v>4.5</v>
      </c>
      <c r="F253" s="439">
        <f>SUM(F250:F252)</f>
        <v>4.5</v>
      </c>
      <c r="G253" s="435">
        <f>SUM(G250:G252)</f>
        <v>9</v>
      </c>
      <c r="H253" s="477" t="s">
        <v>61</v>
      </c>
      <c r="I253" s="478" t="s">
        <v>61</v>
      </c>
      <c r="J253" s="457">
        <f>SUM(J250:J252)</f>
        <v>90</v>
      </c>
      <c r="K253" s="439"/>
      <c r="L253" s="439">
        <f>SUM(L250:L252)</f>
        <v>90</v>
      </c>
      <c r="M253" s="458"/>
      <c r="N253" s="544"/>
    </row>
    <row r="254" spans="1:14" s="440" customFormat="1" ht="12.75">
      <c r="A254" s="459"/>
      <c r="B254" s="517" t="s">
        <v>168</v>
      </c>
      <c r="C254" s="518"/>
      <c r="D254" s="780">
        <f>SUM(G253)</f>
        <v>9</v>
      </c>
      <c r="E254" s="519"/>
      <c r="F254" s="520"/>
      <c r="G254" s="520"/>
      <c r="H254" s="521" t="s">
        <v>61</v>
      </c>
      <c r="I254" s="522" t="s">
        <v>61</v>
      </c>
      <c r="J254" s="523"/>
      <c r="K254" s="520"/>
      <c r="L254" s="520"/>
      <c r="M254" s="533"/>
      <c r="N254" s="544"/>
    </row>
    <row r="255" spans="1:14" s="440" customFormat="1" ht="13.5" thickBot="1">
      <c r="A255" s="467"/>
      <c r="B255" s="524" t="s">
        <v>169</v>
      </c>
      <c r="C255" s="525"/>
      <c r="D255" s="526"/>
      <c r="E255" s="526"/>
      <c r="F255" s="526"/>
      <c r="G255" s="526"/>
      <c r="H255" s="526" t="s">
        <v>61</v>
      </c>
      <c r="I255" s="527" t="s">
        <v>61</v>
      </c>
      <c r="J255" s="528"/>
      <c r="K255" s="526"/>
      <c r="L255" s="526"/>
      <c r="M255" s="527"/>
      <c r="N255" s="544"/>
    </row>
    <row r="256" spans="1:14" s="396" customFormat="1" ht="13.5" thickBot="1">
      <c r="A256" s="406" t="s">
        <v>7</v>
      </c>
      <c r="B256" s="407" t="s">
        <v>190</v>
      </c>
      <c r="C256" s="424"/>
      <c r="D256" s="408"/>
      <c r="E256" s="408"/>
      <c r="F256" s="408"/>
      <c r="G256" s="408"/>
      <c r="H256" s="408"/>
      <c r="I256" s="408"/>
      <c r="J256" s="408"/>
      <c r="K256" s="408"/>
      <c r="L256" s="408"/>
      <c r="M256" s="529"/>
      <c r="N256" s="544"/>
    </row>
    <row r="257" spans="1:14" ht="13.5" thickBot="1">
      <c r="A257" s="49">
        <v>1</v>
      </c>
      <c r="B257" s="180" t="s">
        <v>114</v>
      </c>
      <c r="C257" s="176" t="s">
        <v>56</v>
      </c>
      <c r="D257" s="189">
        <v>3</v>
      </c>
      <c r="E257" s="190">
        <v>1.5</v>
      </c>
      <c r="F257" s="191">
        <v>1.5</v>
      </c>
      <c r="G257" s="191">
        <v>0.5</v>
      </c>
      <c r="H257" s="188" t="s">
        <v>100</v>
      </c>
      <c r="I257" s="182" t="s">
        <v>27</v>
      </c>
      <c r="J257" s="240">
        <v>30</v>
      </c>
      <c r="K257" s="200">
        <v>30</v>
      </c>
      <c r="L257" s="286"/>
      <c r="M257" s="202"/>
      <c r="N257" s="544"/>
    </row>
    <row r="258" spans="1:14" ht="12.75">
      <c r="A258" s="55">
        <v>2</v>
      </c>
      <c r="B258" s="251" t="s">
        <v>115</v>
      </c>
      <c r="C258" s="219" t="s">
        <v>56</v>
      </c>
      <c r="D258" s="126">
        <v>3</v>
      </c>
      <c r="E258" s="197">
        <v>1.5</v>
      </c>
      <c r="F258" s="198">
        <v>1.5</v>
      </c>
      <c r="G258" s="188">
        <v>0.5</v>
      </c>
      <c r="H258" s="188" t="s">
        <v>93</v>
      </c>
      <c r="I258" s="185" t="s">
        <v>27</v>
      </c>
      <c r="J258" s="219">
        <v>30</v>
      </c>
      <c r="K258" s="198">
        <v>30</v>
      </c>
      <c r="L258" s="206"/>
      <c r="M258" s="252"/>
      <c r="N258" s="544"/>
    </row>
    <row r="259" spans="1:14" s="253" customFormat="1" ht="13.5" thickBot="1">
      <c r="A259" s="246">
        <v>3</v>
      </c>
      <c r="B259" s="181" t="s">
        <v>105</v>
      </c>
      <c r="C259" s="184" t="s">
        <v>56</v>
      </c>
      <c r="D259" s="186">
        <v>4</v>
      </c>
      <c r="E259" s="187">
        <v>2.5</v>
      </c>
      <c r="F259" s="198">
        <v>1.5</v>
      </c>
      <c r="G259" s="195">
        <v>3</v>
      </c>
      <c r="H259" s="191" t="s">
        <v>271</v>
      </c>
      <c r="I259" s="185" t="s">
        <v>27</v>
      </c>
      <c r="J259" s="205">
        <v>60</v>
      </c>
      <c r="K259" s="198">
        <v>30</v>
      </c>
      <c r="L259" s="198">
        <v>30</v>
      </c>
      <c r="M259" s="207"/>
      <c r="N259" s="340"/>
    </row>
    <row r="260" spans="1:14" s="440" customFormat="1" ht="13.5" thickBot="1">
      <c r="A260" s="431"/>
      <c r="B260" s="473" t="s">
        <v>73</v>
      </c>
      <c r="C260" s="474"/>
      <c r="D260" s="475">
        <f>SUM(D257:D259)</f>
        <v>10</v>
      </c>
      <c r="E260" s="476">
        <f>SUM(E257:E259)</f>
        <v>5.5</v>
      </c>
      <c r="F260" s="439">
        <f>SUM(F257:F259)</f>
        <v>4.5</v>
      </c>
      <c r="G260" s="439">
        <f>SUM(G257:G259)</f>
        <v>4</v>
      </c>
      <c r="H260" s="477" t="s">
        <v>61</v>
      </c>
      <c r="I260" s="478" t="s">
        <v>61</v>
      </c>
      <c r="J260" s="438">
        <f>SUM(J257:J259)</f>
        <v>120</v>
      </c>
      <c r="K260" s="439">
        <f>SUM(K257:K259)</f>
        <v>90</v>
      </c>
      <c r="L260" s="439">
        <f>SUM(L259)</f>
        <v>30</v>
      </c>
      <c r="M260" s="458"/>
      <c r="N260" s="544"/>
    </row>
    <row r="261" spans="1:14" s="440" customFormat="1" ht="12.75">
      <c r="A261" s="441"/>
      <c r="B261" s="479" t="s">
        <v>168</v>
      </c>
      <c r="C261" s="480"/>
      <c r="D261" s="778">
        <f>SUM(G260)</f>
        <v>4</v>
      </c>
      <c r="E261" s="481"/>
      <c r="F261" s="482"/>
      <c r="G261" s="482"/>
      <c r="H261" s="483" t="s">
        <v>61</v>
      </c>
      <c r="I261" s="484" t="s">
        <v>61</v>
      </c>
      <c r="J261" s="485"/>
      <c r="K261" s="482"/>
      <c r="L261" s="482"/>
      <c r="M261" s="534"/>
      <c r="N261" s="544"/>
    </row>
    <row r="262" spans="1:14" s="440" customFormat="1" ht="13.5" thickBot="1">
      <c r="A262" s="449"/>
      <c r="B262" s="486" t="s">
        <v>169</v>
      </c>
      <c r="C262" s="487"/>
      <c r="D262" s="488"/>
      <c r="E262" s="489"/>
      <c r="F262" s="490"/>
      <c r="G262" s="490"/>
      <c r="H262" s="491" t="s">
        <v>61</v>
      </c>
      <c r="I262" s="492" t="s">
        <v>61</v>
      </c>
      <c r="J262" s="493"/>
      <c r="K262" s="490"/>
      <c r="L262" s="490"/>
      <c r="M262" s="535"/>
      <c r="N262" s="544"/>
    </row>
    <row r="263" spans="1:14" s="396" customFormat="1" ht="13.5" thickBot="1">
      <c r="A263" s="406" t="s">
        <v>8</v>
      </c>
      <c r="B263" s="407" t="s">
        <v>191</v>
      </c>
      <c r="C263" s="424"/>
      <c r="D263" s="408"/>
      <c r="E263" s="408"/>
      <c r="F263" s="408"/>
      <c r="G263" s="408"/>
      <c r="H263" s="408"/>
      <c r="I263" s="408"/>
      <c r="J263" s="408"/>
      <c r="K263" s="408"/>
      <c r="L263" s="408"/>
      <c r="M263" s="529"/>
      <c r="N263" s="544"/>
    </row>
    <row r="264" spans="1:14" ht="13.5" thickBot="1">
      <c r="A264" s="246">
        <v>1</v>
      </c>
      <c r="B264" s="181" t="s">
        <v>116</v>
      </c>
      <c r="C264" s="184" t="s">
        <v>56</v>
      </c>
      <c r="D264" s="186">
        <v>4</v>
      </c>
      <c r="E264" s="187">
        <v>1.5</v>
      </c>
      <c r="F264" s="188">
        <v>2.5</v>
      </c>
      <c r="G264" s="188">
        <v>3</v>
      </c>
      <c r="H264" s="200" t="s">
        <v>93</v>
      </c>
      <c r="I264" s="183" t="s">
        <v>35</v>
      </c>
      <c r="J264" s="248">
        <v>30</v>
      </c>
      <c r="K264" s="188"/>
      <c r="L264" s="188">
        <v>30</v>
      </c>
      <c r="M264" s="249"/>
      <c r="N264" s="544"/>
    </row>
    <row r="265" spans="1:14" s="440" customFormat="1" ht="13.5" thickBot="1">
      <c r="A265" s="474"/>
      <c r="B265" s="473" t="s">
        <v>73</v>
      </c>
      <c r="C265" s="474"/>
      <c r="D265" s="475">
        <f>SUM(D264)</f>
        <v>4</v>
      </c>
      <c r="E265" s="476">
        <f>SUM(E264)</f>
        <v>1.5</v>
      </c>
      <c r="F265" s="439">
        <f>SUM(F264)</f>
        <v>2.5</v>
      </c>
      <c r="G265" s="439">
        <f>SUM(G264)</f>
        <v>3</v>
      </c>
      <c r="H265" s="477" t="s">
        <v>61</v>
      </c>
      <c r="I265" s="478" t="s">
        <v>61</v>
      </c>
      <c r="J265" s="438">
        <f>SUM(J264)</f>
        <v>30</v>
      </c>
      <c r="K265" s="439"/>
      <c r="L265" s="439">
        <f>SUM(L264)</f>
        <v>30</v>
      </c>
      <c r="M265" s="458"/>
      <c r="N265" s="544"/>
    </row>
    <row r="266" spans="1:14" s="440" customFormat="1" ht="13.5" thickBot="1">
      <c r="A266" s="518"/>
      <c r="B266" s="517" t="s">
        <v>168</v>
      </c>
      <c r="C266" s="518"/>
      <c r="D266" s="642">
        <f>SUM(G265)</f>
        <v>3</v>
      </c>
      <c r="E266" s="519"/>
      <c r="F266" s="520"/>
      <c r="G266" s="520"/>
      <c r="H266" s="521" t="s">
        <v>61</v>
      </c>
      <c r="I266" s="522" t="s">
        <v>61</v>
      </c>
      <c r="J266" s="772"/>
      <c r="K266" s="520"/>
      <c r="L266" s="520"/>
      <c r="M266" s="533"/>
      <c r="N266" s="544"/>
    </row>
    <row r="267" spans="1:14" s="440" customFormat="1" ht="13.5" thickBot="1">
      <c r="A267" s="474"/>
      <c r="B267" s="921" t="s">
        <v>169</v>
      </c>
      <c r="C267" s="474"/>
      <c r="D267" s="475">
        <v>4</v>
      </c>
      <c r="E267" s="922"/>
      <c r="F267" s="477"/>
      <c r="G267" s="477"/>
      <c r="H267" s="477" t="s">
        <v>61</v>
      </c>
      <c r="I267" s="478" t="s">
        <v>61</v>
      </c>
      <c r="J267" s="609">
        <v>30</v>
      </c>
      <c r="K267" s="477"/>
      <c r="L267" s="477"/>
      <c r="M267" s="478"/>
      <c r="N267" s="544"/>
    </row>
    <row r="268" spans="1:14" s="396" customFormat="1" ht="13.5" thickBot="1">
      <c r="A268" s="626" t="s">
        <v>56</v>
      </c>
      <c r="B268" s="424" t="s">
        <v>192</v>
      </c>
      <c r="C268" s="424"/>
      <c r="D268" s="408"/>
      <c r="E268" s="408"/>
      <c r="F268" s="510"/>
      <c r="G268" s="408"/>
      <c r="H268" s="408"/>
      <c r="I268" s="408"/>
      <c r="J268" s="408"/>
      <c r="K268" s="408"/>
      <c r="L268" s="408"/>
      <c r="M268" s="529"/>
      <c r="N268" s="544"/>
    </row>
    <row r="269" spans="1:14" s="223" customFormat="1" ht="13.5" thickBot="1">
      <c r="A269" s="246">
        <v>1</v>
      </c>
      <c r="B269" s="181" t="s">
        <v>151</v>
      </c>
      <c r="C269" s="184" t="s">
        <v>56</v>
      </c>
      <c r="D269" s="186">
        <v>1</v>
      </c>
      <c r="E269" s="187">
        <v>0.5</v>
      </c>
      <c r="F269" s="188">
        <v>0.5</v>
      </c>
      <c r="G269" s="188">
        <v>0.5</v>
      </c>
      <c r="H269" s="200" t="s">
        <v>93</v>
      </c>
      <c r="I269" s="183" t="s">
        <v>27</v>
      </c>
      <c r="J269" s="248">
        <v>15</v>
      </c>
      <c r="K269" s="188"/>
      <c r="L269" s="188">
        <v>15</v>
      </c>
      <c r="M269" s="249"/>
      <c r="N269" s="683"/>
    </row>
    <row r="270" spans="1:14" s="440" customFormat="1" ht="13.5" thickBot="1">
      <c r="A270" s="474"/>
      <c r="B270" s="473" t="s">
        <v>73</v>
      </c>
      <c r="C270" s="474"/>
      <c r="D270" s="475">
        <f>SUM(D269:D269)</f>
        <v>1</v>
      </c>
      <c r="E270" s="476">
        <f>SUM(E269)</f>
        <v>0.5</v>
      </c>
      <c r="F270" s="439">
        <f>SUM(F269)</f>
        <v>0.5</v>
      </c>
      <c r="G270" s="439">
        <f>SUM(G269)</f>
        <v>0.5</v>
      </c>
      <c r="H270" s="477" t="s">
        <v>61</v>
      </c>
      <c r="I270" s="478" t="s">
        <v>61</v>
      </c>
      <c r="J270" s="438">
        <f>SUM(J269)</f>
        <v>15</v>
      </c>
      <c r="K270" s="439"/>
      <c r="L270" s="439">
        <f>SUM(L269)</f>
        <v>15</v>
      </c>
      <c r="M270" s="458"/>
      <c r="N270" s="544"/>
    </row>
    <row r="271" spans="1:14" s="440" customFormat="1" ht="12.75">
      <c r="A271" s="480"/>
      <c r="B271" s="479" t="s">
        <v>168</v>
      </c>
      <c r="C271" s="480"/>
      <c r="D271" s="789">
        <f>SUM(G270)</f>
        <v>0.5</v>
      </c>
      <c r="E271" s="481"/>
      <c r="F271" s="482"/>
      <c r="G271" s="482"/>
      <c r="H271" s="483" t="s">
        <v>61</v>
      </c>
      <c r="I271" s="484" t="s">
        <v>61</v>
      </c>
      <c r="J271" s="485"/>
      <c r="K271" s="482"/>
      <c r="L271" s="482"/>
      <c r="M271" s="534"/>
      <c r="N271" s="544"/>
    </row>
    <row r="272" spans="1:14" s="440" customFormat="1" ht="13.5" thickBot="1">
      <c r="A272" s="487"/>
      <c r="B272" s="486" t="s">
        <v>169</v>
      </c>
      <c r="C272" s="487"/>
      <c r="D272" s="488"/>
      <c r="E272" s="489"/>
      <c r="F272" s="490"/>
      <c r="G272" s="490"/>
      <c r="H272" s="491" t="s">
        <v>61</v>
      </c>
      <c r="I272" s="492" t="s">
        <v>61</v>
      </c>
      <c r="J272" s="493"/>
      <c r="K272" s="490"/>
      <c r="L272" s="490"/>
      <c r="M272" s="535"/>
      <c r="N272" s="544"/>
    </row>
    <row r="273" spans="1:14" s="396" customFormat="1" ht="13.5" thickBot="1">
      <c r="A273" s="626" t="s">
        <v>57</v>
      </c>
      <c r="B273" s="424" t="s">
        <v>9</v>
      </c>
      <c r="C273" s="424"/>
      <c r="D273" s="408"/>
      <c r="E273" s="408"/>
      <c r="F273" s="408"/>
      <c r="G273" s="408"/>
      <c r="H273" s="408"/>
      <c r="I273" s="408"/>
      <c r="J273" s="408"/>
      <c r="K273" s="408"/>
      <c r="L273" s="408"/>
      <c r="M273" s="529"/>
      <c r="N273" s="544"/>
    </row>
    <row r="274" spans="1:14" s="396" customFormat="1" ht="13.5" thickBot="1">
      <c r="A274" s="871" t="s">
        <v>58</v>
      </c>
      <c r="B274" s="426"/>
      <c r="C274" s="531" t="s">
        <v>56</v>
      </c>
      <c r="D274" s="395">
        <v>6</v>
      </c>
      <c r="E274" s="532">
        <v>4</v>
      </c>
      <c r="F274" s="394">
        <v>2</v>
      </c>
      <c r="G274" s="394"/>
      <c r="H274" s="513" t="s">
        <v>93</v>
      </c>
      <c r="I274" s="394" t="s">
        <v>61</v>
      </c>
      <c r="J274" s="514">
        <v>160</v>
      </c>
      <c r="K274" s="394"/>
      <c r="L274" s="395"/>
      <c r="M274" s="515">
        <v>160</v>
      </c>
      <c r="N274" s="544"/>
    </row>
    <row r="275" spans="1:14" s="380" customFormat="1" ht="13.5" thickBot="1">
      <c r="A275" s="1117" t="s">
        <v>211</v>
      </c>
      <c r="B275" s="1118"/>
      <c r="C275" s="905"/>
      <c r="D275" s="540">
        <f>SUM(D274,D270,D265,D260,D253)</f>
        <v>30</v>
      </c>
      <c r="E275" s="384">
        <f>SUM(E274,E270,E265,E260,E253)</f>
        <v>16</v>
      </c>
      <c r="F275" s="384">
        <f>SUM(F274,F270,F265,F260,F253)</f>
        <v>14</v>
      </c>
      <c r="G275" s="384">
        <f>SUM(G270,G265,G260,G253)</f>
        <v>16.5</v>
      </c>
      <c r="H275" s="382"/>
      <c r="I275" s="381"/>
      <c r="J275" s="540">
        <f>SUM(J274,J270,J265,J260,J253)</f>
        <v>415</v>
      </c>
      <c r="K275" s="384">
        <f>SUM(K270,K260)</f>
        <v>90</v>
      </c>
      <c r="L275" s="385">
        <f>SUM(L270,L265,L260,L253)</f>
        <v>165</v>
      </c>
      <c r="M275" s="498">
        <f>SUM(M274)</f>
        <v>160</v>
      </c>
      <c r="N275" s="544"/>
    </row>
    <row r="276" spans="1:14" ht="12.75">
      <c r="A276" s="5"/>
      <c r="B276" s="92"/>
      <c r="C276" s="5"/>
      <c r="D276" s="5"/>
      <c r="E276" s="5"/>
      <c r="F276" s="5"/>
      <c r="G276" s="6"/>
      <c r="H276" s="6"/>
      <c r="I276" s="6"/>
      <c r="J276" s="6"/>
      <c r="K276" s="6"/>
      <c r="L276" s="6"/>
      <c r="M276" s="6"/>
      <c r="N276" s="544"/>
    </row>
    <row r="277" spans="1:14" ht="15.75">
      <c r="A277" s="1124" t="s">
        <v>112</v>
      </c>
      <c r="B277" s="1125"/>
      <c r="C277" s="1125"/>
      <c r="D277" s="1125"/>
      <c r="E277" s="1125"/>
      <c r="F277" s="1125"/>
      <c r="G277" s="1125"/>
      <c r="H277" s="1125"/>
      <c r="I277" s="1125"/>
      <c r="J277" s="1125"/>
      <c r="K277" s="1125"/>
      <c r="L277" s="1125"/>
      <c r="M277" s="1125"/>
      <c r="N277" s="544"/>
    </row>
    <row r="278" spans="1:14" ht="15.75">
      <c r="A278" s="1109" t="s">
        <v>213</v>
      </c>
      <c r="B278" s="1109"/>
      <c r="C278" s="1109"/>
      <c r="D278" s="1109"/>
      <c r="E278" s="1109"/>
      <c r="F278" s="1109"/>
      <c r="G278" s="1109"/>
      <c r="H278" s="1109"/>
      <c r="I278" s="1109"/>
      <c r="J278" s="1109"/>
      <c r="K278" s="1109"/>
      <c r="L278" s="1109"/>
      <c r="M278" s="1109"/>
      <c r="N278" s="544"/>
    </row>
    <row r="279" spans="1:14" ht="15.75">
      <c r="A279" s="256"/>
      <c r="B279" s="256"/>
      <c r="C279" s="256"/>
      <c r="D279" s="256"/>
      <c r="E279" s="256"/>
      <c r="F279" s="256"/>
      <c r="G279" s="256"/>
      <c r="H279" s="256"/>
      <c r="I279" s="256"/>
      <c r="J279" s="256"/>
      <c r="K279" s="256"/>
      <c r="L279" s="256"/>
      <c r="M279" s="256"/>
      <c r="N279" s="544"/>
    </row>
    <row r="280" spans="1:14" ht="12.75">
      <c r="A280" s="1"/>
      <c r="B280" s="35" t="s">
        <v>83</v>
      </c>
      <c r="C280" s="35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544"/>
    </row>
    <row r="281" spans="2:14" ht="12.75">
      <c r="B281" t="s">
        <v>80</v>
      </c>
      <c r="N281" s="544"/>
    </row>
    <row r="282" spans="2:14" ht="12.75">
      <c r="B282" t="s">
        <v>81</v>
      </c>
      <c r="N282" s="544"/>
    </row>
    <row r="283" spans="2:14" ht="12.75">
      <c r="B283" t="s">
        <v>84</v>
      </c>
      <c r="N283" s="544"/>
    </row>
    <row r="284" spans="2:14" ht="12.75">
      <c r="B284" t="s">
        <v>82</v>
      </c>
      <c r="N284" s="544"/>
    </row>
    <row r="285" ht="12.75">
      <c r="N285" s="544"/>
    </row>
    <row r="286" spans="2:14" ht="13.5" thickBot="1">
      <c r="B286" s="169" t="s">
        <v>125</v>
      </c>
      <c r="G286" s="11"/>
      <c r="N286" s="544"/>
    </row>
    <row r="287" spans="1:14" ht="12.75">
      <c r="A287" s="65" t="s">
        <v>0</v>
      </c>
      <c r="B287" s="66"/>
      <c r="C287" s="73"/>
      <c r="D287" s="1111" t="s">
        <v>46</v>
      </c>
      <c r="E287" s="1112"/>
      <c r="F287" s="1112"/>
      <c r="G287" s="96" t="s">
        <v>34</v>
      </c>
      <c r="H287" s="3" t="s">
        <v>1</v>
      </c>
      <c r="I287" s="75" t="s">
        <v>39</v>
      </c>
      <c r="J287" s="1113" t="s">
        <v>49</v>
      </c>
      <c r="K287" s="1114"/>
      <c r="L287" s="1114"/>
      <c r="M287" s="1115"/>
      <c r="N287" s="544"/>
    </row>
    <row r="288" spans="1:14" ht="12.75">
      <c r="A288" s="74"/>
      <c r="B288" s="67" t="s">
        <v>10</v>
      </c>
      <c r="C288" s="131" t="s">
        <v>37</v>
      </c>
      <c r="D288" s="78" t="s">
        <v>2</v>
      </c>
      <c r="E288" s="17" t="s">
        <v>43</v>
      </c>
      <c r="F288" s="81" t="s">
        <v>22</v>
      </c>
      <c r="G288" s="93" t="s">
        <v>47</v>
      </c>
      <c r="H288" s="7" t="s">
        <v>45</v>
      </c>
      <c r="I288" s="76" t="s">
        <v>40</v>
      </c>
      <c r="J288" s="126" t="s">
        <v>2</v>
      </c>
      <c r="K288" s="1116" t="s">
        <v>50</v>
      </c>
      <c r="L288" s="1116"/>
      <c r="M288" s="70" t="s">
        <v>152</v>
      </c>
      <c r="N288" s="544"/>
    </row>
    <row r="289" spans="1:14" ht="12.75">
      <c r="A289" s="4"/>
      <c r="B289" s="67" t="s">
        <v>3</v>
      </c>
      <c r="C289" s="80"/>
      <c r="D289" s="55"/>
      <c r="E289" s="17" t="s">
        <v>11</v>
      </c>
      <c r="F289" s="38" t="s">
        <v>28</v>
      </c>
      <c r="G289" s="94" t="s">
        <v>68</v>
      </c>
      <c r="H289" s="7"/>
      <c r="I289" s="77" t="s">
        <v>41</v>
      </c>
      <c r="J289" s="86"/>
      <c r="K289" s="84" t="s">
        <v>12</v>
      </c>
      <c r="L289" s="125" t="s">
        <v>13</v>
      </c>
      <c r="M289" s="79"/>
      <c r="N289" s="544"/>
    </row>
    <row r="290" spans="1:14" ht="12.75">
      <c r="A290" s="55"/>
      <c r="B290" s="67"/>
      <c r="C290" s="6"/>
      <c r="D290" s="55"/>
      <c r="E290" s="17" t="s">
        <v>38</v>
      </c>
      <c r="F290" s="68" t="s">
        <v>23</v>
      </c>
      <c r="G290" s="85" t="s">
        <v>69</v>
      </c>
      <c r="H290" s="6"/>
      <c r="I290" s="76" t="s">
        <v>42</v>
      </c>
      <c r="J290" s="87"/>
      <c r="K290" s="52"/>
      <c r="L290" s="95"/>
      <c r="M290" s="39"/>
      <c r="N290" s="544"/>
    </row>
    <row r="291" spans="1:14" ht="12.75">
      <c r="A291" s="55"/>
      <c r="B291" s="56"/>
      <c r="C291" s="37"/>
      <c r="D291" s="55"/>
      <c r="E291" s="17" t="s">
        <v>44</v>
      </c>
      <c r="F291" s="68"/>
      <c r="G291" s="85" t="s">
        <v>26</v>
      </c>
      <c r="H291" s="8"/>
      <c r="I291" s="55" t="s">
        <v>70</v>
      </c>
      <c r="J291" s="26"/>
      <c r="K291" s="52"/>
      <c r="L291" s="16"/>
      <c r="M291" s="27"/>
      <c r="N291" s="544"/>
    </row>
    <row r="292" spans="1:14" ht="12.75">
      <c r="A292" s="55"/>
      <c r="B292" s="56"/>
      <c r="C292" s="37"/>
      <c r="D292" s="55"/>
      <c r="E292" s="17"/>
      <c r="F292" s="68"/>
      <c r="G292" s="85"/>
      <c r="H292" s="8"/>
      <c r="I292" s="55"/>
      <c r="J292" s="26"/>
      <c r="K292" s="52"/>
      <c r="L292" s="16"/>
      <c r="M292" s="27"/>
      <c r="N292" s="544"/>
    </row>
    <row r="293" spans="1:14" ht="13.5" thickBot="1">
      <c r="A293" s="10"/>
      <c r="B293" s="43"/>
      <c r="C293" s="11"/>
      <c r="D293" s="10"/>
      <c r="E293" s="69"/>
      <c r="F293" s="82"/>
      <c r="G293" s="69"/>
      <c r="H293" s="11"/>
      <c r="I293" s="10"/>
      <c r="J293" s="28"/>
      <c r="K293" s="53"/>
      <c r="L293" s="23"/>
      <c r="M293" s="29"/>
      <c r="N293" s="544"/>
    </row>
    <row r="294" spans="1:14" ht="13.5" thickBot="1">
      <c r="A294" s="10"/>
      <c r="B294" s="22" t="s">
        <v>36</v>
      </c>
      <c r="C294" s="36"/>
      <c r="D294" s="11"/>
      <c r="E294" s="11"/>
      <c r="F294" s="11"/>
      <c r="G294" s="11"/>
      <c r="H294" s="11"/>
      <c r="I294" s="11"/>
      <c r="J294" s="11"/>
      <c r="K294" s="11"/>
      <c r="L294" s="11"/>
      <c r="M294" s="12"/>
      <c r="N294" s="544"/>
    </row>
    <row r="295" spans="1:14" s="396" customFormat="1" ht="13.5" thickBot="1">
      <c r="A295" s="421" t="s">
        <v>5</v>
      </c>
      <c r="B295" s="401" t="s">
        <v>188</v>
      </c>
      <c r="C295" s="401"/>
      <c r="D295" s="422"/>
      <c r="E295" s="422"/>
      <c r="F295" s="422"/>
      <c r="G295" s="422"/>
      <c r="H295" s="422"/>
      <c r="I295" s="422"/>
      <c r="J295" s="422"/>
      <c r="K295" s="422"/>
      <c r="L295" s="422"/>
      <c r="M295" s="423"/>
      <c r="N295" s="544"/>
    </row>
    <row r="296" spans="1:14" s="396" customFormat="1" ht="13.5" thickBot="1">
      <c r="A296" s="406" t="s">
        <v>6</v>
      </c>
      <c r="B296" s="407" t="s">
        <v>189</v>
      </c>
      <c r="C296" s="407"/>
      <c r="D296" s="407"/>
      <c r="E296" s="407"/>
      <c r="F296" s="409"/>
      <c r="G296" s="409"/>
      <c r="H296" s="409"/>
      <c r="I296" s="409"/>
      <c r="J296" s="409"/>
      <c r="K296" s="409"/>
      <c r="L296" s="409"/>
      <c r="M296" s="410"/>
      <c r="N296" s="544"/>
    </row>
    <row r="297" spans="1:14" ht="12.75">
      <c r="A297" s="133">
        <v>1</v>
      </c>
      <c r="B297" s="144" t="s">
        <v>94</v>
      </c>
      <c r="C297" s="159"/>
      <c r="D297" s="46"/>
      <c r="E297" s="54"/>
      <c r="F297" s="47"/>
      <c r="G297" s="47"/>
      <c r="H297" s="227" t="s">
        <v>231</v>
      </c>
      <c r="I297" s="48"/>
      <c r="J297" s="40"/>
      <c r="K297" s="31"/>
      <c r="L297" s="31"/>
      <c r="M297" s="32"/>
      <c r="N297" s="544"/>
    </row>
    <row r="298" spans="1:14" ht="12.75">
      <c r="A298" s="33"/>
      <c r="B298" s="158" t="s">
        <v>95</v>
      </c>
      <c r="C298" s="156" t="s">
        <v>57</v>
      </c>
      <c r="D298" s="154">
        <v>3</v>
      </c>
      <c r="E298" s="155">
        <v>1.5</v>
      </c>
      <c r="F298" s="18">
        <v>1.5</v>
      </c>
      <c r="G298" s="175">
        <v>3</v>
      </c>
      <c r="H298" s="18" t="s">
        <v>93</v>
      </c>
      <c r="I298" s="70" t="s">
        <v>27</v>
      </c>
      <c r="J298" s="83">
        <v>30</v>
      </c>
      <c r="K298" s="63"/>
      <c r="L298" s="132">
        <v>30</v>
      </c>
      <c r="M298" s="64"/>
      <c r="N298" s="544"/>
    </row>
    <row r="299" spans="1:14" ht="13.5" thickBot="1">
      <c r="A299" s="133"/>
      <c r="B299" s="144" t="s">
        <v>97</v>
      </c>
      <c r="C299" s="152" t="s">
        <v>57</v>
      </c>
      <c r="D299" s="128">
        <v>3</v>
      </c>
      <c r="E299" s="107">
        <v>1.5</v>
      </c>
      <c r="F299" s="129">
        <v>1.5</v>
      </c>
      <c r="G299" s="172">
        <v>3</v>
      </c>
      <c r="H299" s="129" t="s">
        <v>93</v>
      </c>
      <c r="I299" s="140" t="s">
        <v>27</v>
      </c>
      <c r="J299" s="228">
        <v>30</v>
      </c>
      <c r="K299" s="24"/>
      <c r="L299" s="137">
        <v>30</v>
      </c>
      <c r="M299" s="25"/>
      <c r="N299" s="544"/>
    </row>
    <row r="300" spans="1:14" s="440" customFormat="1" ht="13.5" thickBot="1">
      <c r="A300" s="431"/>
      <c r="B300" s="432" t="s">
        <v>73</v>
      </c>
      <c r="C300" s="431"/>
      <c r="D300" s="433">
        <f>SUM(D298:D299)</f>
        <v>6</v>
      </c>
      <c r="E300" s="434">
        <f>SUM(E298:E299)</f>
        <v>3</v>
      </c>
      <c r="F300" s="435">
        <f>SUM(F298:F299)</f>
        <v>3</v>
      </c>
      <c r="G300" s="435">
        <f>SUM(G298:G299)</f>
        <v>6</v>
      </c>
      <c r="H300" s="436" t="s">
        <v>61</v>
      </c>
      <c r="I300" s="437" t="s">
        <v>61</v>
      </c>
      <c r="J300" s="457">
        <f>SUM(J298:J299)</f>
        <v>60</v>
      </c>
      <c r="K300" s="439"/>
      <c r="L300" s="439">
        <f>SUM(L298:L299)</f>
        <v>60</v>
      </c>
      <c r="M300" s="458"/>
      <c r="N300" s="544"/>
    </row>
    <row r="301" spans="1:14" s="440" customFormat="1" ht="12.75">
      <c r="A301" s="459"/>
      <c r="B301" s="460" t="s">
        <v>74</v>
      </c>
      <c r="C301" s="459"/>
      <c r="D301" s="780">
        <f>SUM(G300)</f>
        <v>6</v>
      </c>
      <c r="E301" s="461"/>
      <c r="F301" s="462"/>
      <c r="G301" s="462"/>
      <c r="H301" s="463" t="s">
        <v>61</v>
      </c>
      <c r="I301" s="464" t="s">
        <v>61</v>
      </c>
      <c r="J301" s="465"/>
      <c r="K301" s="462"/>
      <c r="L301" s="462"/>
      <c r="M301" s="466"/>
      <c r="N301" s="544"/>
    </row>
    <row r="302" spans="1:14" s="440" customFormat="1" ht="13.5" thickBot="1">
      <c r="A302" s="467"/>
      <c r="B302" s="468" t="s">
        <v>75</v>
      </c>
      <c r="C302" s="469"/>
      <c r="D302" s="470"/>
      <c r="E302" s="470"/>
      <c r="F302" s="470"/>
      <c r="G302" s="470"/>
      <c r="H302" s="470" t="s">
        <v>61</v>
      </c>
      <c r="I302" s="471" t="s">
        <v>61</v>
      </c>
      <c r="J302" s="472"/>
      <c r="K302" s="470"/>
      <c r="L302" s="470"/>
      <c r="M302" s="471"/>
      <c r="N302" s="544"/>
    </row>
    <row r="303" spans="1:14" s="396" customFormat="1" ht="13.5" thickBot="1">
      <c r="A303" s="406" t="s">
        <v>7</v>
      </c>
      <c r="B303" s="407" t="s">
        <v>190</v>
      </c>
      <c r="C303" s="407"/>
      <c r="D303" s="408"/>
      <c r="E303" s="408"/>
      <c r="F303" s="408"/>
      <c r="G303" s="408"/>
      <c r="H303" s="408"/>
      <c r="I303" s="408"/>
      <c r="J303" s="408"/>
      <c r="K303" s="408"/>
      <c r="L303" s="408"/>
      <c r="M303" s="529"/>
      <c r="N303" s="544"/>
    </row>
    <row r="304" spans="1:14" ht="12.75">
      <c r="A304" s="55">
        <v>1</v>
      </c>
      <c r="B304" s="251" t="s">
        <v>117</v>
      </c>
      <c r="C304" s="219" t="s">
        <v>57</v>
      </c>
      <c r="D304" s="126">
        <v>4</v>
      </c>
      <c r="E304" s="197">
        <v>1.5</v>
      </c>
      <c r="F304" s="198">
        <v>2.5</v>
      </c>
      <c r="G304" s="294">
        <v>0.5</v>
      </c>
      <c r="H304" s="200" t="s">
        <v>100</v>
      </c>
      <c r="I304" s="201" t="s">
        <v>27</v>
      </c>
      <c r="J304" s="240">
        <v>30</v>
      </c>
      <c r="K304" s="200">
        <v>30</v>
      </c>
      <c r="L304" s="199"/>
      <c r="M304" s="202"/>
      <c r="N304" s="544"/>
    </row>
    <row r="305" spans="1:14" s="253" customFormat="1" ht="13.5" thickBot="1">
      <c r="A305" s="246">
        <v>2</v>
      </c>
      <c r="B305" s="181" t="s">
        <v>105</v>
      </c>
      <c r="C305" s="184" t="s">
        <v>57</v>
      </c>
      <c r="D305" s="186">
        <v>5</v>
      </c>
      <c r="E305" s="187">
        <v>2.5</v>
      </c>
      <c r="F305" s="188">
        <v>2.5</v>
      </c>
      <c r="G305" s="191">
        <v>4</v>
      </c>
      <c r="H305" s="191" t="s">
        <v>201</v>
      </c>
      <c r="I305" s="182" t="s">
        <v>27</v>
      </c>
      <c r="J305" s="204">
        <v>60</v>
      </c>
      <c r="K305" s="191">
        <v>30</v>
      </c>
      <c r="L305" s="191">
        <v>30</v>
      </c>
      <c r="M305" s="257"/>
      <c r="N305" s="340"/>
    </row>
    <row r="306" spans="1:14" s="440" customFormat="1" ht="13.5" thickBot="1">
      <c r="A306" s="474"/>
      <c r="B306" s="473" t="s">
        <v>73</v>
      </c>
      <c r="C306" s="474"/>
      <c r="D306" s="475">
        <f>SUM(D304:D305)</f>
        <v>9</v>
      </c>
      <c r="E306" s="476">
        <f>SUM(E304:E305)</f>
        <v>4</v>
      </c>
      <c r="F306" s="439">
        <f>SUM(F304:F305)</f>
        <v>5</v>
      </c>
      <c r="G306" s="439">
        <f>SUM(G304:G305)</f>
        <v>4.5</v>
      </c>
      <c r="H306" s="477" t="s">
        <v>61</v>
      </c>
      <c r="I306" s="478" t="s">
        <v>61</v>
      </c>
      <c r="J306" s="438">
        <f>SUM(J304:J305)</f>
        <v>90</v>
      </c>
      <c r="K306" s="439">
        <f>SUM(K304:K305)</f>
        <v>60</v>
      </c>
      <c r="L306" s="439">
        <f>SUM(L305)</f>
        <v>30</v>
      </c>
      <c r="M306" s="458"/>
      <c r="N306" s="544"/>
    </row>
    <row r="307" spans="1:14" s="440" customFormat="1" ht="12.75">
      <c r="A307" s="480"/>
      <c r="B307" s="479" t="s">
        <v>168</v>
      </c>
      <c r="C307" s="480"/>
      <c r="D307" s="789">
        <f>SUM(G306)</f>
        <v>4.5</v>
      </c>
      <c r="E307" s="481"/>
      <c r="F307" s="482"/>
      <c r="G307" s="482"/>
      <c r="H307" s="483" t="s">
        <v>61</v>
      </c>
      <c r="I307" s="484" t="s">
        <v>61</v>
      </c>
      <c r="J307" s="485"/>
      <c r="K307" s="482"/>
      <c r="L307" s="482"/>
      <c r="M307" s="534"/>
      <c r="N307" s="544"/>
    </row>
    <row r="308" spans="1:14" s="440" customFormat="1" ht="13.5" thickBot="1">
      <c r="A308" s="487"/>
      <c r="B308" s="486" t="s">
        <v>169</v>
      </c>
      <c r="C308" s="487"/>
      <c r="D308" s="488"/>
      <c r="E308" s="489"/>
      <c r="F308" s="490"/>
      <c r="G308" s="490"/>
      <c r="H308" s="491" t="s">
        <v>61</v>
      </c>
      <c r="I308" s="492" t="s">
        <v>61</v>
      </c>
      <c r="J308" s="493"/>
      <c r="K308" s="490"/>
      <c r="L308" s="490"/>
      <c r="M308" s="535"/>
      <c r="N308" s="544"/>
    </row>
    <row r="309" spans="1:14" s="396" customFormat="1" ht="13.5" thickBot="1">
      <c r="A309" s="626" t="s">
        <v>8</v>
      </c>
      <c r="B309" s="424" t="s">
        <v>191</v>
      </c>
      <c r="C309" s="424"/>
      <c r="D309" s="408"/>
      <c r="E309" s="408"/>
      <c r="F309" s="408"/>
      <c r="G309" s="408"/>
      <c r="H309" s="408"/>
      <c r="I309" s="408"/>
      <c r="J309" s="408"/>
      <c r="K309" s="408"/>
      <c r="L309" s="408"/>
      <c r="M309" s="529"/>
      <c r="N309" s="544"/>
    </row>
    <row r="310" spans="1:14" ht="13.5" thickBot="1">
      <c r="A310" s="273">
        <v>1</v>
      </c>
      <c r="B310" s="251" t="s">
        <v>116</v>
      </c>
      <c r="C310" s="219" t="s">
        <v>57</v>
      </c>
      <c r="D310" s="126">
        <v>8</v>
      </c>
      <c r="E310" s="197">
        <v>2</v>
      </c>
      <c r="F310" s="198">
        <v>6</v>
      </c>
      <c r="G310" s="198">
        <v>6</v>
      </c>
      <c r="H310" s="198" t="s">
        <v>93</v>
      </c>
      <c r="I310" s="185" t="s">
        <v>35</v>
      </c>
      <c r="J310" s="205">
        <v>30</v>
      </c>
      <c r="K310" s="206"/>
      <c r="L310" s="198">
        <v>30</v>
      </c>
      <c r="M310" s="207"/>
      <c r="N310" s="544"/>
    </row>
    <row r="311" spans="1:14" s="440" customFormat="1" ht="13.5" thickBot="1">
      <c r="A311" s="474"/>
      <c r="B311" s="473" t="s">
        <v>73</v>
      </c>
      <c r="C311" s="474"/>
      <c r="D311" s="475">
        <f>SUM(D310)</f>
        <v>8</v>
      </c>
      <c r="E311" s="476">
        <f>SUM(E310)</f>
        <v>2</v>
      </c>
      <c r="F311" s="439">
        <f>SUM(F310)</f>
        <v>6</v>
      </c>
      <c r="G311" s="439">
        <f>SUM(G310)</f>
        <v>6</v>
      </c>
      <c r="H311" s="477" t="s">
        <v>61</v>
      </c>
      <c r="I311" s="478" t="s">
        <v>61</v>
      </c>
      <c r="J311" s="438">
        <f>SUM(J310)</f>
        <v>30</v>
      </c>
      <c r="K311" s="439"/>
      <c r="L311" s="439">
        <f>SUM(L310)</f>
        <v>30</v>
      </c>
      <c r="M311" s="458"/>
      <c r="N311" s="544"/>
    </row>
    <row r="312" spans="1:14" s="440" customFormat="1" ht="13.5" thickBot="1">
      <c r="A312" s="518"/>
      <c r="B312" s="517" t="s">
        <v>168</v>
      </c>
      <c r="C312" s="518"/>
      <c r="D312" s="642">
        <f>SUM(G311)</f>
        <v>6</v>
      </c>
      <c r="E312" s="519"/>
      <c r="F312" s="520"/>
      <c r="G312" s="520"/>
      <c r="H312" s="521" t="s">
        <v>61</v>
      </c>
      <c r="I312" s="522" t="s">
        <v>61</v>
      </c>
      <c r="J312" s="772"/>
      <c r="K312" s="520"/>
      <c r="L312" s="520"/>
      <c r="M312" s="533"/>
      <c r="N312" s="544"/>
    </row>
    <row r="313" spans="1:14" s="440" customFormat="1" ht="13.5" thickBot="1">
      <c r="A313" s="474"/>
      <c r="B313" s="921" t="s">
        <v>169</v>
      </c>
      <c r="C313" s="474"/>
      <c r="D313" s="475">
        <v>8</v>
      </c>
      <c r="E313" s="922"/>
      <c r="F313" s="477"/>
      <c r="G313" s="477"/>
      <c r="H313" s="477" t="s">
        <v>61</v>
      </c>
      <c r="I313" s="478" t="s">
        <v>61</v>
      </c>
      <c r="J313" s="609">
        <v>30</v>
      </c>
      <c r="K313" s="477"/>
      <c r="L313" s="477"/>
      <c r="M313" s="478"/>
      <c r="N313" s="544"/>
    </row>
    <row r="314" spans="1:14" s="396" customFormat="1" ht="13.5" thickBot="1">
      <c r="A314" s="626" t="s">
        <v>56</v>
      </c>
      <c r="B314" s="424" t="s">
        <v>192</v>
      </c>
      <c r="C314" s="424"/>
      <c r="D314" s="408"/>
      <c r="E314" s="408"/>
      <c r="F314" s="408"/>
      <c r="G314" s="408"/>
      <c r="H314" s="536"/>
      <c r="I314" s="408"/>
      <c r="J314" s="408"/>
      <c r="K314" s="408"/>
      <c r="L314" s="408"/>
      <c r="M314" s="529"/>
      <c r="N314" s="544"/>
    </row>
    <row r="315" spans="1:14" ht="12.75">
      <c r="A315" s="272">
        <v>1</v>
      </c>
      <c r="B315" s="180" t="s">
        <v>167</v>
      </c>
      <c r="C315" s="176" t="s">
        <v>57</v>
      </c>
      <c r="D315" s="189">
        <v>3</v>
      </c>
      <c r="E315" s="190">
        <v>1.5</v>
      </c>
      <c r="F315" s="191">
        <v>1.5</v>
      </c>
      <c r="G315" s="855">
        <v>3</v>
      </c>
      <c r="H315" s="200" t="s">
        <v>93</v>
      </c>
      <c r="I315" s="182" t="s">
        <v>27</v>
      </c>
      <c r="J315" s="204">
        <v>30</v>
      </c>
      <c r="K315" s="203"/>
      <c r="L315" s="191">
        <v>30</v>
      </c>
      <c r="M315" s="258"/>
      <c r="N315" s="544"/>
    </row>
    <row r="316" spans="1:14" ht="12.75">
      <c r="A316" s="272">
        <v>2</v>
      </c>
      <c r="B316" s="180" t="s">
        <v>158</v>
      </c>
      <c r="C316" s="176" t="s">
        <v>57</v>
      </c>
      <c r="D316" s="189">
        <v>2</v>
      </c>
      <c r="E316" s="190">
        <v>1.5</v>
      </c>
      <c r="F316" s="191">
        <v>0.5</v>
      </c>
      <c r="G316" s="195">
        <v>2</v>
      </c>
      <c r="H316" s="188" t="s">
        <v>93</v>
      </c>
      <c r="I316" s="182" t="s">
        <v>27</v>
      </c>
      <c r="J316" s="204">
        <v>30</v>
      </c>
      <c r="K316" s="203"/>
      <c r="L316" s="191">
        <v>30</v>
      </c>
      <c r="M316" s="258"/>
      <c r="N316" s="544"/>
    </row>
    <row r="317" spans="1:14" ht="13.5" thickBot="1">
      <c r="A317" s="250">
        <v>3</v>
      </c>
      <c r="B317" s="274" t="s">
        <v>157</v>
      </c>
      <c r="C317" s="220" t="s">
        <v>57</v>
      </c>
      <c r="D317" s="193">
        <v>2</v>
      </c>
      <c r="E317" s="194">
        <v>1.5</v>
      </c>
      <c r="F317" s="195">
        <v>0.5</v>
      </c>
      <c r="G317" s="198">
        <v>2</v>
      </c>
      <c r="H317" s="188" t="s">
        <v>93</v>
      </c>
      <c r="I317" s="276" t="s">
        <v>27</v>
      </c>
      <c r="J317" s="277">
        <v>30</v>
      </c>
      <c r="K317" s="275"/>
      <c r="L317" s="195">
        <v>30</v>
      </c>
      <c r="M317" s="262"/>
      <c r="N317" s="544"/>
    </row>
    <row r="318" spans="1:14" s="440" customFormat="1" ht="13.5" thickBot="1">
      <c r="A318" s="474"/>
      <c r="B318" s="473" t="s">
        <v>73</v>
      </c>
      <c r="C318" s="474"/>
      <c r="D318" s="475">
        <f>SUM(D315:D317)</f>
        <v>7</v>
      </c>
      <c r="E318" s="476">
        <f>SUM(E315:E317)</f>
        <v>4.5</v>
      </c>
      <c r="F318" s="439">
        <f>SUM(F315:F317)</f>
        <v>2.5</v>
      </c>
      <c r="G318" s="439">
        <f>SUM(G315:G317)</f>
        <v>7</v>
      </c>
      <c r="H318" s="477" t="s">
        <v>61</v>
      </c>
      <c r="I318" s="478" t="s">
        <v>61</v>
      </c>
      <c r="J318" s="438">
        <f>SUM(J315:J317)</f>
        <v>90</v>
      </c>
      <c r="K318" s="439"/>
      <c r="L318" s="439">
        <f>SUM(L315:L317)</f>
        <v>90</v>
      </c>
      <c r="M318" s="458"/>
      <c r="N318" s="544"/>
    </row>
    <row r="319" spans="1:14" s="440" customFormat="1" ht="12.75">
      <c r="A319" s="480"/>
      <c r="B319" s="479" t="s">
        <v>168</v>
      </c>
      <c r="C319" s="480"/>
      <c r="D319" s="789">
        <f>SUM(G318)</f>
        <v>7</v>
      </c>
      <c r="E319" s="481"/>
      <c r="F319" s="482"/>
      <c r="G319" s="482"/>
      <c r="H319" s="483" t="s">
        <v>61</v>
      </c>
      <c r="I319" s="484" t="s">
        <v>61</v>
      </c>
      <c r="J319" s="485"/>
      <c r="K319" s="482"/>
      <c r="L319" s="482"/>
      <c r="M319" s="534"/>
      <c r="N319" s="544"/>
    </row>
    <row r="320" spans="1:14" s="440" customFormat="1" ht="13.5" thickBot="1">
      <c r="A320" s="487"/>
      <c r="B320" s="486" t="s">
        <v>169</v>
      </c>
      <c r="C320" s="487"/>
      <c r="D320" s="488"/>
      <c r="E320" s="489"/>
      <c r="F320" s="490"/>
      <c r="G320" s="490"/>
      <c r="H320" s="491" t="s">
        <v>61</v>
      </c>
      <c r="I320" s="492" t="s">
        <v>61</v>
      </c>
      <c r="J320" s="493"/>
      <c r="K320" s="490"/>
      <c r="L320" s="490"/>
      <c r="M320" s="535"/>
      <c r="N320" s="544"/>
    </row>
    <row r="321" spans="1:14" s="396" customFormat="1" ht="13.5" thickBot="1">
      <c r="A321" s="626" t="s">
        <v>57</v>
      </c>
      <c r="B321" s="424" t="s">
        <v>9</v>
      </c>
      <c r="C321" s="424"/>
      <c r="D321" s="408"/>
      <c r="E321" s="408"/>
      <c r="F321" s="408"/>
      <c r="G321" s="408"/>
      <c r="H321" s="408"/>
      <c r="I321" s="408"/>
      <c r="J321" s="408"/>
      <c r="K321" s="411"/>
      <c r="L321" s="411"/>
      <c r="M321" s="537"/>
      <c r="N321" s="544"/>
    </row>
    <row r="322" spans="1:14" s="539" customFormat="1" ht="13.5" thickBot="1">
      <c r="A322" s="620" t="s">
        <v>58</v>
      </c>
      <c r="B322" s="633"/>
      <c r="C322" s="531"/>
      <c r="D322" s="395"/>
      <c r="E322" s="634"/>
      <c r="F322" s="635"/>
      <c r="G322" s="637"/>
      <c r="H322" s="635" t="s">
        <v>61</v>
      </c>
      <c r="I322" s="635" t="s">
        <v>61</v>
      </c>
      <c r="J322" s="636"/>
      <c r="K322" s="512"/>
      <c r="L322" s="511"/>
      <c r="M322" s="538"/>
      <c r="N322" s="688"/>
    </row>
    <row r="323" spans="1:14" s="380" customFormat="1" ht="13.5" thickBot="1">
      <c r="A323" s="1126" t="s">
        <v>172</v>
      </c>
      <c r="B323" s="1127"/>
      <c r="C323" s="639"/>
      <c r="D323" s="540">
        <f>SUM(D318,D311,D306,D300)</f>
        <v>30</v>
      </c>
      <c r="E323" s="384">
        <f>SUM(E318,E311,E306,E300)</f>
        <v>13.5</v>
      </c>
      <c r="F323" s="384">
        <f>SUM(F318,F311,F306,F300)</f>
        <v>16.5</v>
      </c>
      <c r="G323" s="384">
        <f>SUM(G318,G311,G306,G300)</f>
        <v>23.5</v>
      </c>
      <c r="H323" s="542"/>
      <c r="I323" s="541"/>
      <c r="J323" s="420">
        <f>SUM(J318,J311,J306,J300)</f>
        <v>270</v>
      </c>
      <c r="K323" s="384">
        <f>SUM(K306)</f>
        <v>60</v>
      </c>
      <c r="L323" s="385">
        <f>SUM(L318,L311,L306,L300)</f>
        <v>210</v>
      </c>
      <c r="M323" s="494"/>
      <c r="N323" s="544"/>
    </row>
    <row r="324" spans="1:14" ht="12.75">
      <c r="A324" s="4"/>
      <c r="B324" s="92"/>
      <c r="C324" s="5"/>
      <c r="D324" s="210"/>
      <c r="E324" s="210"/>
      <c r="F324" s="210"/>
      <c r="G324" s="211"/>
      <c r="H324" s="211"/>
      <c r="I324" s="211"/>
      <c r="J324" s="211"/>
      <c r="K324" s="211"/>
      <c r="L324" s="211"/>
      <c r="M324" s="212"/>
      <c r="N324" s="544"/>
    </row>
    <row r="325" spans="1:14" ht="13.5" thickBot="1">
      <c r="A325" s="4"/>
      <c r="B325" s="92"/>
      <c r="C325" s="5"/>
      <c r="D325" s="210"/>
      <c r="E325" s="210"/>
      <c r="F325" s="210"/>
      <c r="G325" s="211"/>
      <c r="H325" s="211"/>
      <c r="I325" s="211"/>
      <c r="J325" s="211"/>
      <c r="K325" s="211"/>
      <c r="L325" s="211"/>
      <c r="M325" s="212"/>
      <c r="N325" s="544"/>
    </row>
    <row r="326" spans="1:14" s="390" customFormat="1" ht="13.5" thickBot="1">
      <c r="A326" s="1107" t="s">
        <v>124</v>
      </c>
      <c r="B326" s="1108"/>
      <c r="C326" s="495" t="s">
        <v>61</v>
      </c>
      <c r="D326" s="543">
        <f>SUM(D275,D323)</f>
        <v>60</v>
      </c>
      <c r="E326" s="388">
        <f>SUM(E275,E323)</f>
        <v>29.5</v>
      </c>
      <c r="F326" s="388">
        <f>SUM(F275,F323)</f>
        <v>30.5</v>
      </c>
      <c r="G326" s="388">
        <f>SUM(G323,G275)</f>
        <v>40</v>
      </c>
      <c r="H326" s="389"/>
      <c r="I326" s="892"/>
      <c r="J326" s="496">
        <f>SUM(J275,J323)</f>
        <v>685</v>
      </c>
      <c r="K326" s="389">
        <f>SUM(K275,K323)</f>
        <v>150</v>
      </c>
      <c r="L326" s="389">
        <f>SUM(L275,L323)</f>
        <v>375</v>
      </c>
      <c r="M326" s="497"/>
      <c r="N326" s="544"/>
    </row>
    <row r="327" spans="1:14" ht="12.75">
      <c r="A327" s="58"/>
      <c r="B327" s="58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544"/>
    </row>
    <row r="328" spans="1:14" ht="12.75">
      <c r="A328" s="5" t="s">
        <v>240</v>
      </c>
      <c r="B328" s="92"/>
      <c r="C328" s="5"/>
      <c r="D328" s="5"/>
      <c r="E328" s="5"/>
      <c r="F328" s="5"/>
      <c r="G328" s="6"/>
      <c r="H328" s="6"/>
      <c r="I328" s="6"/>
      <c r="J328" s="6"/>
      <c r="K328" s="6"/>
      <c r="L328" s="6"/>
      <c r="M328" s="6"/>
      <c r="N328" s="544"/>
    </row>
    <row r="329" spans="1:14" ht="12.75">
      <c r="A329" s="5"/>
      <c r="B329" s="92"/>
      <c r="C329" s="5"/>
      <c r="D329" s="5"/>
      <c r="E329" s="5"/>
      <c r="F329" s="5"/>
      <c r="G329" s="6"/>
      <c r="H329" s="6"/>
      <c r="I329" s="6"/>
      <c r="J329" s="6"/>
      <c r="K329" s="6"/>
      <c r="L329" s="6"/>
      <c r="M329" s="6"/>
      <c r="N329" s="544"/>
    </row>
    <row r="330" spans="1:14" ht="16.5" thickBot="1">
      <c r="A330" s="5"/>
      <c r="B330" s="1130" t="s">
        <v>63</v>
      </c>
      <c r="C330" s="1130"/>
      <c r="D330" s="1130"/>
      <c r="E330" s="1130"/>
      <c r="F330" s="5"/>
      <c r="G330" s="6"/>
      <c r="H330" s="6"/>
      <c r="I330" s="6"/>
      <c r="J330" s="6"/>
      <c r="K330" s="6"/>
      <c r="L330" s="6"/>
      <c r="M330" s="6"/>
      <c r="N330" s="544"/>
    </row>
    <row r="331" spans="1:14" ht="12.75">
      <c r="A331" s="65" t="s">
        <v>0</v>
      </c>
      <c r="B331" s="66"/>
      <c r="C331" s="73"/>
      <c r="D331" s="1131" t="s">
        <v>46</v>
      </c>
      <c r="E331" s="1132"/>
      <c r="F331" s="1132"/>
      <c r="G331" s="575" t="s">
        <v>34</v>
      </c>
      <c r="H331" s="3"/>
      <c r="I331" s="75"/>
      <c r="J331" s="1133" t="s">
        <v>49</v>
      </c>
      <c r="K331" s="1134"/>
      <c r="L331" s="1134"/>
      <c r="M331" s="1135"/>
      <c r="N331" s="544"/>
    </row>
    <row r="332" spans="1:14" ht="12.75">
      <c r="A332" s="74"/>
      <c r="B332" s="67" t="s">
        <v>10</v>
      </c>
      <c r="C332" s="80" t="s">
        <v>59</v>
      </c>
      <c r="D332" s="576" t="s">
        <v>2</v>
      </c>
      <c r="E332" s="577" t="s">
        <v>43</v>
      </c>
      <c r="F332" s="578" t="s">
        <v>22</v>
      </c>
      <c r="G332" s="579" t="s">
        <v>47</v>
      </c>
      <c r="H332" s="7" t="s">
        <v>60</v>
      </c>
      <c r="I332" s="100" t="s">
        <v>59</v>
      </c>
      <c r="J332" s="323" t="s">
        <v>2</v>
      </c>
      <c r="K332" s="1143" t="s">
        <v>50</v>
      </c>
      <c r="L332" s="1143"/>
      <c r="M332" s="586" t="s">
        <v>152</v>
      </c>
      <c r="N332" s="544"/>
    </row>
    <row r="333" spans="1:14" ht="12.75">
      <c r="A333" s="4"/>
      <c r="B333" s="67" t="s">
        <v>3</v>
      </c>
      <c r="C333" s="80"/>
      <c r="D333" s="580"/>
      <c r="E333" s="577" t="s">
        <v>11</v>
      </c>
      <c r="F333" s="578" t="s">
        <v>28</v>
      </c>
      <c r="G333" s="579" t="s">
        <v>72</v>
      </c>
      <c r="H333" s="7"/>
      <c r="I333" s="77"/>
      <c r="J333" s="587"/>
      <c r="K333" s="588" t="s">
        <v>12</v>
      </c>
      <c r="L333" s="589" t="s">
        <v>13</v>
      </c>
      <c r="M333" s="590"/>
      <c r="N333" s="544"/>
    </row>
    <row r="334" spans="1:14" ht="12.75">
      <c r="A334" s="55"/>
      <c r="B334" s="67"/>
      <c r="C334" s="6"/>
      <c r="D334" s="580"/>
      <c r="E334" s="577" t="s">
        <v>38</v>
      </c>
      <c r="F334" s="581" t="s">
        <v>23</v>
      </c>
      <c r="G334" s="582" t="s">
        <v>25</v>
      </c>
      <c r="H334" s="6"/>
      <c r="I334" s="76"/>
      <c r="J334" s="591"/>
      <c r="K334" s="592"/>
      <c r="L334" s="593"/>
      <c r="M334" s="594"/>
      <c r="N334" s="544"/>
    </row>
    <row r="335" spans="1:14" ht="12.75">
      <c r="A335" s="55"/>
      <c r="B335" s="56"/>
      <c r="C335" s="37"/>
      <c r="D335" s="580"/>
      <c r="E335" s="577" t="s">
        <v>44</v>
      </c>
      <c r="F335" s="581"/>
      <c r="G335" s="582" t="s">
        <v>26</v>
      </c>
      <c r="H335" s="8"/>
      <c r="I335" s="55"/>
      <c r="J335" s="595"/>
      <c r="K335" s="592"/>
      <c r="L335" s="596"/>
      <c r="M335" s="597"/>
      <c r="N335" s="544"/>
    </row>
    <row r="336" spans="1:14" ht="12.75">
      <c r="A336" s="55"/>
      <c r="B336" s="56"/>
      <c r="C336" s="37"/>
      <c r="D336" s="580"/>
      <c r="E336" s="577"/>
      <c r="F336" s="581"/>
      <c r="G336" s="582"/>
      <c r="H336" s="8"/>
      <c r="I336" s="55"/>
      <c r="J336" s="595"/>
      <c r="K336" s="592"/>
      <c r="L336" s="596"/>
      <c r="M336" s="597"/>
      <c r="N336" s="544"/>
    </row>
    <row r="337" spans="1:14" ht="13.5" thickBot="1">
      <c r="A337" s="10"/>
      <c r="B337" s="43"/>
      <c r="C337" s="11"/>
      <c r="D337" s="583"/>
      <c r="E337" s="584"/>
      <c r="F337" s="585"/>
      <c r="G337" s="584"/>
      <c r="H337" s="11"/>
      <c r="I337" s="10"/>
      <c r="J337" s="598"/>
      <c r="K337" s="599"/>
      <c r="L337" s="600"/>
      <c r="M337" s="601"/>
      <c r="N337" s="544"/>
    </row>
    <row r="338" spans="1:14" s="380" customFormat="1" ht="16.5" thickBot="1">
      <c r="A338" s="1122" t="s">
        <v>76</v>
      </c>
      <c r="B338" s="1123"/>
      <c r="C338" s="603" t="s">
        <v>61</v>
      </c>
      <c r="D338" s="1057">
        <f>SUM(D112,D225,D326)</f>
        <v>180</v>
      </c>
      <c r="E338" s="419">
        <f>SUM(E112,E225,E326)</f>
        <v>107.5</v>
      </c>
      <c r="F338" s="419">
        <f>SUM(F112,F225,F326)</f>
        <v>72.5</v>
      </c>
      <c r="G338" s="1052">
        <f>SUM(G341,G345,G349,G353,G357)</f>
        <v>126</v>
      </c>
      <c r="H338" s="672" t="s">
        <v>61</v>
      </c>
      <c r="I338" s="383" t="s">
        <v>61</v>
      </c>
      <c r="J338" s="604">
        <f>SUM(J55,J109,J169,J222,J275,J323)</f>
        <v>2497</v>
      </c>
      <c r="K338" s="385">
        <f>SUM(K55,K109,K169,K222,K275,K323)</f>
        <v>687</v>
      </c>
      <c r="L338" s="385">
        <f>SUM(L55,L109,L169,L222,L275,L323)</f>
        <v>1650</v>
      </c>
      <c r="M338" s="498">
        <f>SUM(M275)</f>
        <v>160</v>
      </c>
      <c r="N338" s="544"/>
    </row>
    <row r="339" spans="1:14" ht="16.5" thickBot="1">
      <c r="A339" s="1136" t="s">
        <v>64</v>
      </c>
      <c r="B339" s="1137"/>
      <c r="C339" s="97"/>
      <c r="D339" s="872"/>
      <c r="E339" s="872"/>
      <c r="F339" s="872"/>
      <c r="G339" s="872"/>
      <c r="H339" s="36"/>
      <c r="I339" s="11"/>
      <c r="J339" s="565"/>
      <c r="K339" s="565"/>
      <c r="L339" s="565"/>
      <c r="M339" s="602"/>
      <c r="N339" s="544"/>
    </row>
    <row r="340" spans="1:14" s="396" customFormat="1" ht="13.5" thickBot="1">
      <c r="A340" s="545" t="s">
        <v>5</v>
      </c>
      <c r="B340" s="546" t="s">
        <v>188</v>
      </c>
      <c r="C340" s="795"/>
      <c r="D340" s="795"/>
      <c r="E340" s="795"/>
      <c r="F340" s="795"/>
      <c r="G340" s="873"/>
      <c r="H340" s="795"/>
      <c r="I340" s="547"/>
      <c r="J340" s="547"/>
      <c r="K340" s="547"/>
      <c r="L340" s="547"/>
      <c r="M340" s="548"/>
      <c r="N340" s="544"/>
    </row>
    <row r="341" spans="1:14" ht="13.5" thickBot="1">
      <c r="A341" s="797"/>
      <c r="B341" s="293" t="s">
        <v>73</v>
      </c>
      <c r="C341" s="798" t="s">
        <v>61</v>
      </c>
      <c r="D341" s="433">
        <f>SUM(D26,D80,D137,D191)</f>
        <v>24</v>
      </c>
      <c r="E341" s="434">
        <f>SUM(E26,E80,E137,E191)</f>
        <v>13</v>
      </c>
      <c r="F341" s="435">
        <f>SUM(F191,F26,F81,F80,F137)</f>
        <v>11</v>
      </c>
      <c r="G341" s="435">
        <v>14.5</v>
      </c>
      <c r="H341" s="809" t="s">
        <v>61</v>
      </c>
      <c r="I341" s="99" t="s">
        <v>61</v>
      </c>
      <c r="J341" s="438">
        <f>SUM(J26,J80,J137,J191)</f>
        <v>390</v>
      </c>
      <c r="K341" s="439">
        <f>SUM(K26,K80,K137)</f>
        <v>150</v>
      </c>
      <c r="L341" s="439">
        <f>SUM(L26,L80,L137,L191)</f>
        <v>240</v>
      </c>
      <c r="M341" s="458"/>
      <c r="N341" s="544"/>
    </row>
    <row r="342" spans="1:14" ht="13.5" thickBot="1">
      <c r="A342" s="801"/>
      <c r="B342" s="802" t="s">
        <v>74</v>
      </c>
      <c r="C342" s="803" t="s">
        <v>61</v>
      </c>
      <c r="D342" s="780">
        <f>SUM(G341)</f>
        <v>14.5</v>
      </c>
      <c r="E342" s="559"/>
      <c r="F342" s="560"/>
      <c r="G342" s="561"/>
      <c r="H342" s="874" t="s">
        <v>61</v>
      </c>
      <c r="I342" s="103" t="s">
        <v>61</v>
      </c>
      <c r="J342" s="568"/>
      <c r="K342" s="569"/>
      <c r="L342" s="569"/>
      <c r="M342" s="570"/>
      <c r="N342" s="544"/>
    </row>
    <row r="343" spans="1:14" ht="13.5" thickBot="1">
      <c r="A343" s="808"/>
      <c r="B343" s="136" t="s">
        <v>75</v>
      </c>
      <c r="C343" s="798" t="s">
        <v>61</v>
      </c>
      <c r="D343" s="433">
        <v>11.5</v>
      </c>
      <c r="E343" s="555"/>
      <c r="F343" s="556"/>
      <c r="G343" s="557"/>
      <c r="H343" s="809" t="s">
        <v>61</v>
      </c>
      <c r="I343" s="99" t="s">
        <v>61</v>
      </c>
      <c r="J343" s="438">
        <v>240</v>
      </c>
      <c r="K343" s="439"/>
      <c r="L343" s="439"/>
      <c r="M343" s="458"/>
      <c r="N343" s="544"/>
    </row>
    <row r="344" spans="1:14" s="396" customFormat="1" ht="13.5" thickBot="1">
      <c r="A344" s="406" t="s">
        <v>6</v>
      </c>
      <c r="B344" s="407" t="s">
        <v>189</v>
      </c>
      <c r="C344" s="550"/>
      <c r="D344" s="407"/>
      <c r="E344" s="407"/>
      <c r="F344" s="407"/>
      <c r="G344" s="550"/>
      <c r="H344" s="511"/>
      <c r="I344" s="393"/>
      <c r="J344" s="549"/>
      <c r="K344" s="549"/>
      <c r="L344" s="549"/>
      <c r="M344" s="515"/>
      <c r="N344" s="544"/>
    </row>
    <row r="345" spans="1:14" ht="13.5" thickBot="1">
      <c r="A345" s="797"/>
      <c r="B345" s="293" t="s">
        <v>73</v>
      </c>
      <c r="C345" s="810" t="s">
        <v>61</v>
      </c>
      <c r="D345" s="962">
        <f>SUM(D36,D89,D146,D200,D253,D300)</f>
        <v>58.5</v>
      </c>
      <c r="E345" s="434">
        <f>SUM(E36,E89,E146,E200,E253,E300)</f>
        <v>38</v>
      </c>
      <c r="F345" s="956">
        <f>SUM(F36,F89,F146,F200,F253,F300)</f>
        <v>20.5</v>
      </c>
      <c r="G345" s="435">
        <v>54</v>
      </c>
      <c r="H345" s="809" t="s">
        <v>61</v>
      </c>
      <c r="I345" s="99" t="s">
        <v>61</v>
      </c>
      <c r="J345" s="438">
        <f>SUM(J36,J89,J146,J200,J253,J300)</f>
        <v>810</v>
      </c>
      <c r="K345" s="439"/>
      <c r="L345" s="439">
        <f>SUM(L36,L89,L146,L200,L253,L300)</f>
        <v>810</v>
      </c>
      <c r="M345" s="458"/>
      <c r="N345" s="544"/>
    </row>
    <row r="346" spans="1:14" ht="13.5" thickBot="1">
      <c r="A346" s="797"/>
      <c r="B346" s="293" t="s">
        <v>74</v>
      </c>
      <c r="C346" s="798" t="s">
        <v>61</v>
      </c>
      <c r="D346" s="433">
        <f>SUM(G345)</f>
        <v>54</v>
      </c>
      <c r="E346" s="1064"/>
      <c r="F346" s="556"/>
      <c r="G346" s="557"/>
      <c r="H346" s="809" t="s">
        <v>61</v>
      </c>
      <c r="I346" s="99" t="s">
        <v>61</v>
      </c>
      <c r="J346" s="438"/>
      <c r="K346" s="439"/>
      <c r="L346" s="439"/>
      <c r="M346" s="458"/>
      <c r="N346" s="544"/>
    </row>
    <row r="347" spans="1:14" ht="13.5" thickBot="1">
      <c r="A347" s="74"/>
      <c r="B347" s="134" t="s">
        <v>75</v>
      </c>
      <c r="C347" s="811" t="s">
        <v>61</v>
      </c>
      <c r="D347" s="558"/>
      <c r="E347" s="559"/>
      <c r="F347" s="560"/>
      <c r="G347" s="561"/>
      <c r="H347" s="227" t="s">
        <v>61</v>
      </c>
      <c r="I347" s="139" t="s">
        <v>61</v>
      </c>
      <c r="J347" s="568"/>
      <c r="K347" s="569"/>
      <c r="L347" s="569"/>
      <c r="M347" s="570"/>
      <c r="N347" s="544"/>
    </row>
    <row r="348" spans="1:14" s="396" customFormat="1" ht="13.5" thickBot="1">
      <c r="A348" s="406" t="s">
        <v>7</v>
      </c>
      <c r="B348" s="407" t="s">
        <v>190</v>
      </c>
      <c r="C348" s="550"/>
      <c r="D348" s="407"/>
      <c r="E348" s="407"/>
      <c r="F348" s="407"/>
      <c r="G348" s="550"/>
      <c r="H348" s="550"/>
      <c r="I348" s="509"/>
      <c r="J348" s="549"/>
      <c r="K348" s="549"/>
      <c r="L348" s="549"/>
      <c r="M348" s="515"/>
      <c r="N348" s="544"/>
    </row>
    <row r="349" spans="1:14" ht="13.5" thickBot="1">
      <c r="A349" s="797"/>
      <c r="B349" s="293" t="s">
        <v>73</v>
      </c>
      <c r="C349" s="810" t="s">
        <v>61</v>
      </c>
      <c r="D349" s="562">
        <f>SUM(D41,D97,D154,D207,D260,D306)</f>
        <v>51</v>
      </c>
      <c r="E349" s="434">
        <f>SUM(E41,E97,E154,E207,E260,E306)</f>
        <v>31</v>
      </c>
      <c r="F349" s="956">
        <f>SUM(F41,F97,F154,F207,F260,F306)</f>
        <v>20</v>
      </c>
      <c r="G349" s="956">
        <v>28.5</v>
      </c>
      <c r="H349" s="875" t="s">
        <v>61</v>
      </c>
      <c r="I349" s="104" t="s">
        <v>61</v>
      </c>
      <c r="J349" s="571">
        <f>SUM(J41,J97,J154,J207,J260,J306)</f>
        <v>705</v>
      </c>
      <c r="K349" s="439">
        <f>SUM(K41,K97,K154,K207,K260,K306)</f>
        <v>405</v>
      </c>
      <c r="L349" s="439">
        <f>SUM(L41,L97,L154,L207,L260,L306)</f>
        <v>300</v>
      </c>
      <c r="M349" s="458"/>
      <c r="N349" s="544"/>
    </row>
    <row r="350" spans="1:14" ht="13.5" thickBot="1">
      <c r="A350" s="797"/>
      <c r="B350" s="293" t="s">
        <v>74</v>
      </c>
      <c r="C350" s="798" t="s">
        <v>61</v>
      </c>
      <c r="D350" s="962">
        <f>SUM(G349)</f>
        <v>28.5</v>
      </c>
      <c r="E350" s="555"/>
      <c r="F350" s="556"/>
      <c r="G350" s="557"/>
      <c r="H350" s="809" t="s">
        <v>61</v>
      </c>
      <c r="I350" s="99" t="s">
        <v>61</v>
      </c>
      <c r="J350" s="438"/>
      <c r="K350" s="439"/>
      <c r="L350" s="439"/>
      <c r="M350" s="458"/>
      <c r="N350" s="544"/>
    </row>
    <row r="351" spans="1:14" ht="13.5" thickBot="1">
      <c r="A351" s="74"/>
      <c r="B351" s="134" t="s">
        <v>75</v>
      </c>
      <c r="C351" s="811" t="s">
        <v>61</v>
      </c>
      <c r="D351" s="558"/>
      <c r="E351" s="559"/>
      <c r="F351" s="560"/>
      <c r="G351" s="561"/>
      <c r="H351" s="227" t="s">
        <v>61</v>
      </c>
      <c r="I351" s="139" t="s">
        <v>61</v>
      </c>
      <c r="J351" s="568"/>
      <c r="K351" s="569"/>
      <c r="L351" s="569"/>
      <c r="M351" s="570"/>
      <c r="N351" s="544"/>
    </row>
    <row r="352" spans="1:14" s="396" customFormat="1" ht="13.5" thickBot="1">
      <c r="A352" s="406" t="s">
        <v>8</v>
      </c>
      <c r="B352" s="407" t="s">
        <v>191</v>
      </c>
      <c r="C352" s="550"/>
      <c r="D352" s="407"/>
      <c r="E352" s="407"/>
      <c r="F352" s="407"/>
      <c r="G352" s="550"/>
      <c r="H352" s="550"/>
      <c r="I352" s="509"/>
      <c r="J352" s="549"/>
      <c r="K352" s="549"/>
      <c r="L352" s="549"/>
      <c r="M352" s="515"/>
      <c r="N352" s="544"/>
    </row>
    <row r="353" spans="1:14" ht="13.5" thickBot="1">
      <c r="A353" s="797"/>
      <c r="B353" s="293" t="s">
        <v>73</v>
      </c>
      <c r="C353" s="810" t="s">
        <v>61</v>
      </c>
      <c r="D353" s="562">
        <v>15</v>
      </c>
      <c r="E353" s="563">
        <f>SUM(E212,E265,E310)</f>
        <v>5</v>
      </c>
      <c r="F353" s="564">
        <f>SUM(F212,F265,F311)</f>
        <v>10</v>
      </c>
      <c r="G353" s="564">
        <v>12</v>
      </c>
      <c r="H353" s="875" t="s">
        <v>61</v>
      </c>
      <c r="I353" s="104" t="s">
        <v>61</v>
      </c>
      <c r="J353" s="438">
        <f>SUM(J212,J265,J311)</f>
        <v>90</v>
      </c>
      <c r="K353" s="439"/>
      <c r="L353" s="439">
        <f>SUM(L212,L265,L311)</f>
        <v>90</v>
      </c>
      <c r="M353" s="458"/>
      <c r="N353" s="544"/>
    </row>
    <row r="354" spans="1:14" ht="13.5" thickBot="1">
      <c r="A354" s="797"/>
      <c r="B354" s="293" t="s">
        <v>74</v>
      </c>
      <c r="C354" s="798" t="s">
        <v>61</v>
      </c>
      <c r="D354" s="433">
        <f>SUM(G353)</f>
        <v>12</v>
      </c>
      <c r="E354" s="555"/>
      <c r="F354" s="556"/>
      <c r="G354" s="557"/>
      <c r="H354" s="809" t="s">
        <v>61</v>
      </c>
      <c r="I354" s="99" t="s">
        <v>61</v>
      </c>
      <c r="J354" s="438"/>
      <c r="K354" s="439"/>
      <c r="L354" s="439"/>
      <c r="M354" s="458"/>
      <c r="N354" s="544"/>
    </row>
    <row r="355" spans="1:14" ht="13.5" thickBot="1">
      <c r="A355" s="74"/>
      <c r="B355" s="134" t="s">
        <v>75</v>
      </c>
      <c r="C355" s="811" t="s">
        <v>61</v>
      </c>
      <c r="D355" s="780">
        <v>15</v>
      </c>
      <c r="E355" s="559"/>
      <c r="F355" s="560"/>
      <c r="G355" s="561"/>
      <c r="H355" s="227" t="s">
        <v>61</v>
      </c>
      <c r="I355" s="139" t="s">
        <v>61</v>
      </c>
      <c r="J355" s="568">
        <v>90</v>
      </c>
      <c r="K355" s="569"/>
      <c r="L355" s="569"/>
      <c r="M355" s="570"/>
      <c r="N355" s="544"/>
    </row>
    <row r="356" spans="1:14" s="396" customFormat="1" ht="13.5" thickBot="1">
      <c r="A356" s="406" t="s">
        <v>56</v>
      </c>
      <c r="B356" s="407" t="s">
        <v>192</v>
      </c>
      <c r="C356" s="550"/>
      <c r="D356" s="411"/>
      <c r="E356" s="411"/>
      <c r="F356" s="411"/>
      <c r="G356" s="411"/>
      <c r="H356" s="550"/>
      <c r="I356" s="509"/>
      <c r="J356" s="549"/>
      <c r="K356" s="549"/>
      <c r="L356" s="549"/>
      <c r="M356" s="515"/>
      <c r="N356" s="544"/>
    </row>
    <row r="357" spans="1:14" ht="13.5" thickBot="1">
      <c r="A357" s="816"/>
      <c r="B357" s="293" t="s">
        <v>73</v>
      </c>
      <c r="C357" s="810" t="s">
        <v>61</v>
      </c>
      <c r="D357" s="562">
        <f>SUM(D49,D104,D161,D217,D270,D318)</f>
        <v>24</v>
      </c>
      <c r="E357" s="563">
        <f>SUM(E49,E104,E161,E217,E270,E318)</f>
        <v>15</v>
      </c>
      <c r="F357" s="564">
        <f>SUM(F49,F104,F161,F217,F270,F318)</f>
        <v>9</v>
      </c>
      <c r="G357" s="564">
        <v>17</v>
      </c>
      <c r="H357" s="875" t="s">
        <v>61</v>
      </c>
      <c r="I357" s="104" t="s">
        <v>61</v>
      </c>
      <c r="J357" s="438">
        <f>SUM(J49,J104,J161,J217,J270,J318)</f>
        <v>330</v>
      </c>
      <c r="K357" s="439">
        <f>SUM(K49,K104,K161,K217,K270,K318)</f>
        <v>120</v>
      </c>
      <c r="L357" s="439">
        <f>SUM(L49,L104,L161,L217,L270,L318)</f>
        <v>210</v>
      </c>
      <c r="M357" s="458"/>
      <c r="N357" s="544"/>
    </row>
    <row r="358" spans="1:14" ht="13.5" thickBot="1">
      <c r="A358" s="74"/>
      <c r="B358" s="802" t="s">
        <v>74</v>
      </c>
      <c r="C358" s="803" t="s">
        <v>61</v>
      </c>
      <c r="D358" s="780">
        <f>SUM(G357)</f>
        <v>17</v>
      </c>
      <c r="E358" s="559"/>
      <c r="F358" s="560"/>
      <c r="G358" s="560"/>
      <c r="H358" s="874" t="s">
        <v>61</v>
      </c>
      <c r="I358" s="103" t="s">
        <v>61</v>
      </c>
      <c r="J358" s="568"/>
      <c r="K358" s="569"/>
      <c r="L358" s="569"/>
      <c r="M358" s="570"/>
      <c r="N358" s="544"/>
    </row>
    <row r="359" spans="1:14" ht="13.5" thickBot="1">
      <c r="A359" s="797"/>
      <c r="B359" s="136" t="s">
        <v>75</v>
      </c>
      <c r="C359" s="798" t="s">
        <v>61</v>
      </c>
      <c r="D359" s="566"/>
      <c r="E359" s="555"/>
      <c r="F359" s="556"/>
      <c r="G359" s="556"/>
      <c r="H359" s="809" t="s">
        <v>61</v>
      </c>
      <c r="I359" s="99" t="s">
        <v>61</v>
      </c>
      <c r="J359" s="438"/>
      <c r="K359" s="439"/>
      <c r="L359" s="439"/>
      <c r="M359" s="458"/>
      <c r="N359" s="544"/>
    </row>
    <row r="360" spans="1:14" s="396" customFormat="1" ht="13.5" thickBot="1">
      <c r="A360" s="412" t="s">
        <v>57</v>
      </c>
      <c r="B360" s="397" t="s">
        <v>62</v>
      </c>
      <c r="C360" s="530"/>
      <c r="D360" s="398"/>
      <c r="E360" s="398"/>
      <c r="F360" s="398"/>
      <c r="G360" s="398"/>
      <c r="H360" s="530"/>
      <c r="I360" s="551"/>
      <c r="J360" s="552"/>
      <c r="K360" s="553"/>
      <c r="L360" s="553"/>
      <c r="M360" s="554"/>
      <c r="N360" s="544"/>
    </row>
    <row r="361" spans="1:14" ht="12.75">
      <c r="A361" s="856">
        <v>1</v>
      </c>
      <c r="B361" s="835" t="s">
        <v>30</v>
      </c>
      <c r="C361" s="811" t="s">
        <v>61</v>
      </c>
      <c r="D361" s="780">
        <v>0.25</v>
      </c>
      <c r="E361" s="675">
        <v>0.25</v>
      </c>
      <c r="F361" s="561"/>
      <c r="G361" s="560"/>
      <c r="H361" s="227" t="s">
        <v>61</v>
      </c>
      <c r="I361" s="195" t="s">
        <v>61</v>
      </c>
      <c r="J361" s="772">
        <v>2</v>
      </c>
      <c r="K361" s="521">
        <v>2</v>
      </c>
      <c r="L361" s="521"/>
      <c r="M361" s="572"/>
      <c r="N361" s="544"/>
    </row>
    <row r="362" spans="1:14" ht="12.75">
      <c r="A362" s="876">
        <v>2</v>
      </c>
      <c r="B362" s="360" t="s">
        <v>71</v>
      </c>
      <c r="C362" s="877" t="s">
        <v>61</v>
      </c>
      <c r="D362" s="1070">
        <v>0.25</v>
      </c>
      <c r="E362" s="878">
        <v>0.25</v>
      </c>
      <c r="F362" s="879"/>
      <c r="G362" s="880"/>
      <c r="H362" s="175" t="s">
        <v>61</v>
      </c>
      <c r="I362" s="188" t="s">
        <v>61</v>
      </c>
      <c r="J362" s="631">
        <v>2</v>
      </c>
      <c r="K362" s="629">
        <v>2</v>
      </c>
      <c r="L362" s="629"/>
      <c r="M362" s="573"/>
      <c r="N362" s="544"/>
    </row>
    <row r="363" spans="1:14" ht="12.75">
      <c r="A363" s="876">
        <v>3</v>
      </c>
      <c r="B363" s="327" t="s">
        <v>31</v>
      </c>
      <c r="C363" s="881" t="s">
        <v>61</v>
      </c>
      <c r="D363" s="778">
        <v>0.5</v>
      </c>
      <c r="E363" s="613">
        <v>0.5</v>
      </c>
      <c r="F363" s="614"/>
      <c r="G363" s="882"/>
      <c r="H363" s="172" t="s">
        <v>61</v>
      </c>
      <c r="I363" s="191" t="s">
        <v>61</v>
      </c>
      <c r="J363" s="485">
        <v>4</v>
      </c>
      <c r="K363" s="482">
        <v>4</v>
      </c>
      <c r="L363" s="482"/>
      <c r="M363" s="573"/>
      <c r="N363" s="544"/>
    </row>
    <row r="364" spans="1:14" ht="13.5" thickBot="1">
      <c r="A364" s="883">
        <v>4</v>
      </c>
      <c r="B364" s="1065" t="s">
        <v>234</v>
      </c>
      <c r="C364" s="810" t="s">
        <v>61</v>
      </c>
      <c r="D364" s="562">
        <v>0.5</v>
      </c>
      <c r="E364" s="884">
        <v>0.5</v>
      </c>
      <c r="F364" s="503"/>
      <c r="G364" s="885"/>
      <c r="H364" s="875" t="s">
        <v>61</v>
      </c>
      <c r="I364" s="771" t="s">
        <v>61</v>
      </c>
      <c r="J364" s="773">
        <v>4</v>
      </c>
      <c r="K364" s="491">
        <v>4</v>
      </c>
      <c r="L364" s="491"/>
      <c r="M364" s="574"/>
      <c r="N364" s="544"/>
    </row>
    <row r="365" spans="1:14" s="396" customFormat="1" ht="13.5" thickBot="1">
      <c r="A365" s="406" t="s">
        <v>58</v>
      </c>
      <c r="B365" s="411"/>
      <c r="C365" s="550"/>
      <c r="D365" s="392">
        <v>6</v>
      </c>
      <c r="E365" s="392">
        <v>4</v>
      </c>
      <c r="F365" s="392">
        <v>2</v>
      </c>
      <c r="G365" s="508"/>
      <c r="H365" s="550"/>
      <c r="I365" s="509"/>
      <c r="J365" s="395">
        <v>160</v>
      </c>
      <c r="K365" s="532"/>
      <c r="L365" s="395"/>
      <c r="M365" s="515">
        <v>160</v>
      </c>
      <c r="N365" s="544"/>
    </row>
    <row r="366" spans="3:14" ht="12.75">
      <c r="C366" s="229"/>
      <c r="N366" s="544"/>
    </row>
    <row r="367" spans="1:14" ht="13.5" thickBot="1">
      <c r="A367" s="2"/>
      <c r="B367" s="2"/>
      <c r="C367" s="229"/>
      <c r="N367" s="544"/>
    </row>
    <row r="368" spans="1:16" ht="12.75">
      <c r="A368" s="72" t="s">
        <v>5</v>
      </c>
      <c r="B368" s="14" t="s">
        <v>33</v>
      </c>
      <c r="C368" s="51"/>
      <c r="D368" s="1140" t="s">
        <v>29</v>
      </c>
      <c r="E368" s="1141"/>
      <c r="F368" s="1142" t="s">
        <v>52</v>
      </c>
      <c r="G368" s="1141"/>
      <c r="H368" s="5"/>
      <c r="I368" s="72" t="s">
        <v>6</v>
      </c>
      <c r="J368" s="113" t="s">
        <v>21</v>
      </c>
      <c r="K368" s="114"/>
      <c r="L368" s="114"/>
      <c r="M368" s="111"/>
      <c r="N368" s="689"/>
      <c r="O368" s="2"/>
      <c r="P368" s="2"/>
    </row>
    <row r="369" spans="1:16" ht="12.75">
      <c r="A369" s="4"/>
      <c r="B369" s="105" t="s">
        <v>32</v>
      </c>
      <c r="C369" s="229"/>
      <c r="D369" s="61" t="s">
        <v>34</v>
      </c>
      <c r="E369" s="89" t="s">
        <v>51</v>
      </c>
      <c r="F369" s="58" t="s">
        <v>34</v>
      </c>
      <c r="G369" s="90" t="s">
        <v>51</v>
      </c>
      <c r="H369" s="6"/>
      <c r="I369" s="55"/>
      <c r="J369" s="116" t="s">
        <v>24</v>
      </c>
      <c r="K369" s="8"/>
      <c r="L369" s="8"/>
      <c r="M369" s="112" t="s">
        <v>51</v>
      </c>
      <c r="N369" s="544"/>
      <c r="O369" s="57"/>
      <c r="P369" s="57"/>
    </row>
    <row r="370" spans="1:16" ht="13.5" thickBot="1">
      <c r="A370" s="10"/>
      <c r="B370" s="106" t="s">
        <v>66</v>
      </c>
      <c r="C370" s="101"/>
      <c r="D370" s="61"/>
      <c r="E370" s="27"/>
      <c r="F370" s="6"/>
      <c r="G370" s="27"/>
      <c r="H370" s="6"/>
      <c r="I370" s="55"/>
      <c r="J370" s="115" t="s">
        <v>20</v>
      </c>
      <c r="K370" s="50"/>
      <c r="L370" s="50"/>
      <c r="M370" s="27"/>
      <c r="N370" s="544"/>
      <c r="O370" s="2"/>
      <c r="P370" s="2"/>
    </row>
    <row r="371" spans="1:14" ht="13.5" thickBot="1">
      <c r="A371" s="10"/>
      <c r="B371" s="124" t="s">
        <v>67</v>
      </c>
      <c r="C371" s="213"/>
      <c r="D371" s="940">
        <f>SUM(D338)</f>
        <v>180</v>
      </c>
      <c r="E371" s="267">
        <v>1</v>
      </c>
      <c r="F371" s="239">
        <f>SUM(J338)</f>
        <v>2497</v>
      </c>
      <c r="G371" s="267">
        <v>1</v>
      </c>
      <c r="H371" s="6"/>
      <c r="I371" s="1138" t="s">
        <v>53</v>
      </c>
      <c r="J371" s="1139"/>
      <c r="K371" s="1139"/>
      <c r="L371" s="1139"/>
      <c r="M371" s="21"/>
      <c r="N371" s="544"/>
    </row>
    <row r="372" spans="1:14" ht="14.25">
      <c r="A372" s="55">
        <v>1</v>
      </c>
      <c r="B372" s="754" t="s">
        <v>16</v>
      </c>
      <c r="C372" s="755"/>
      <c r="D372" s="983"/>
      <c r="E372" s="984"/>
      <c r="F372" s="946"/>
      <c r="G372" s="984"/>
      <c r="H372" s="6"/>
      <c r="I372" s="693">
        <v>1</v>
      </c>
      <c r="J372" s="211" t="s">
        <v>203</v>
      </c>
      <c r="K372" s="211"/>
      <c r="L372" s="211"/>
      <c r="M372" s="694">
        <v>1</v>
      </c>
      <c r="N372" s="544"/>
    </row>
    <row r="373" spans="1:14" ht="14.25">
      <c r="A373" s="44"/>
      <c r="B373" s="750" t="s">
        <v>78</v>
      </c>
      <c r="C373" s="758"/>
      <c r="D373" s="985">
        <f>SUM(E55,E109,E169,E222,E275,E323)</f>
        <v>107.5</v>
      </c>
      <c r="E373" s="986">
        <v>0.6</v>
      </c>
      <c r="F373" s="987"/>
      <c r="G373" s="988"/>
      <c r="H373" s="6"/>
      <c r="I373" s="695"/>
      <c r="J373" s="211"/>
      <c r="K373" s="211"/>
      <c r="L373" s="211"/>
      <c r="M373" s="694"/>
      <c r="N373" s="544"/>
    </row>
    <row r="374" spans="1:14" ht="14.25">
      <c r="A374" s="123">
        <v>2</v>
      </c>
      <c r="B374" s="752" t="s">
        <v>14</v>
      </c>
      <c r="C374" s="761"/>
      <c r="D374" s="989">
        <f>SUM(D345,D349)</f>
        <v>109.5</v>
      </c>
      <c r="E374" s="990">
        <v>0.608</v>
      </c>
      <c r="F374" s="991">
        <f>SUM(J345,J349)</f>
        <v>1515</v>
      </c>
      <c r="G374" s="990">
        <v>0.606</v>
      </c>
      <c r="H374" s="6"/>
      <c r="I374" s="695"/>
      <c r="J374" s="211"/>
      <c r="K374" s="211"/>
      <c r="L374" s="211"/>
      <c r="M374" s="694"/>
      <c r="N374" s="544"/>
    </row>
    <row r="375" spans="1:14" ht="14.25">
      <c r="A375" s="60">
        <v>3</v>
      </c>
      <c r="B375" s="749" t="s">
        <v>17</v>
      </c>
      <c r="C375" s="763"/>
      <c r="D375" s="992"/>
      <c r="E375" s="993"/>
      <c r="F375" s="994"/>
      <c r="G375" s="993"/>
      <c r="H375" s="6"/>
      <c r="I375" s="695"/>
      <c r="J375" s="1144"/>
      <c r="K375" s="1145"/>
      <c r="L375" s="1145"/>
      <c r="M375" s="694"/>
      <c r="N375" s="544"/>
    </row>
    <row r="376" spans="1:14" ht="14.25">
      <c r="A376" s="44"/>
      <c r="B376" s="750" t="s">
        <v>18</v>
      </c>
      <c r="C376" s="758"/>
      <c r="D376" s="995">
        <f>SUM(G338)</f>
        <v>126</v>
      </c>
      <c r="E376" s="986">
        <v>0.7</v>
      </c>
      <c r="F376" s="996"/>
      <c r="G376" s="988"/>
      <c r="H376" s="6"/>
      <c r="I376" s="695"/>
      <c r="J376" s="1144"/>
      <c r="K376" s="1145"/>
      <c r="L376" s="1145"/>
      <c r="M376" s="694"/>
      <c r="N376" s="544"/>
    </row>
    <row r="377" spans="1:14" ht="14.25">
      <c r="A377" s="60">
        <v>4</v>
      </c>
      <c r="B377" s="749" t="s">
        <v>19</v>
      </c>
      <c r="C377" s="763"/>
      <c r="D377" s="992"/>
      <c r="E377" s="993"/>
      <c r="F377" s="994"/>
      <c r="G377" s="993"/>
      <c r="H377" s="6"/>
      <c r="I377" s="695"/>
      <c r="J377" s="1144"/>
      <c r="K377" s="1145"/>
      <c r="L377" s="1145"/>
      <c r="M377" s="694"/>
      <c r="N377" s="544"/>
    </row>
    <row r="378" spans="1:14" ht="14.25">
      <c r="A378" s="44"/>
      <c r="B378" s="750" t="s">
        <v>15</v>
      </c>
      <c r="C378" s="758"/>
      <c r="D378" s="995">
        <f>SUM(D26,D80,D137,D191)</f>
        <v>24</v>
      </c>
      <c r="E378" s="986">
        <v>0.13</v>
      </c>
      <c r="F378" s="996">
        <f>SUM(J26,J80,J137,J191)</f>
        <v>390</v>
      </c>
      <c r="G378" s="986">
        <v>0.156</v>
      </c>
      <c r="H378" s="6"/>
      <c r="I378" s="695"/>
      <c r="J378" s="1144"/>
      <c r="K378" s="1145"/>
      <c r="L378" s="1149"/>
      <c r="M378" s="694"/>
      <c r="N378" s="544"/>
    </row>
    <row r="379" spans="1:14" ht="14.25">
      <c r="A379" s="33">
        <v>5</v>
      </c>
      <c r="B379" s="752" t="s">
        <v>77</v>
      </c>
      <c r="C379" s="761"/>
      <c r="D379" s="989">
        <f>SUM(D21,D25,D49,D76,D79,D78,D104,D136,D134,D161,D190,D212,D217,D265,D270,D274,D311,D318)</f>
        <v>61</v>
      </c>
      <c r="E379" s="990">
        <v>0.34</v>
      </c>
      <c r="F379" s="991">
        <f>SUM(J21,J25,J49,J76,J78,J79,J104,J134,J136,J161,J191,J212,J217,J265,J270,J274,J311,J318)</f>
        <v>820</v>
      </c>
      <c r="G379" s="990">
        <v>0.328</v>
      </c>
      <c r="H379" s="6"/>
      <c r="I379" s="695"/>
      <c r="J379" s="1150"/>
      <c r="K379" s="1151"/>
      <c r="L379" s="1151"/>
      <c r="M379" s="252"/>
      <c r="N379" s="544"/>
    </row>
    <row r="380" spans="1:14" ht="14.25">
      <c r="A380" s="91">
        <v>6</v>
      </c>
      <c r="B380" s="752" t="s">
        <v>55</v>
      </c>
      <c r="C380" s="761"/>
      <c r="D380" s="989">
        <v>6</v>
      </c>
      <c r="E380" s="990">
        <v>0.03</v>
      </c>
      <c r="F380" s="991">
        <v>160</v>
      </c>
      <c r="G380" s="990">
        <v>0.064</v>
      </c>
      <c r="I380" s="208"/>
      <c r="J380" s="1152"/>
      <c r="K380" s="1153"/>
      <c r="L380" s="1153"/>
      <c r="M380" s="279"/>
      <c r="N380" s="544"/>
    </row>
    <row r="381" spans="1:14" ht="15" thickBot="1">
      <c r="A381" s="88">
        <v>7</v>
      </c>
      <c r="B381" s="766" t="s">
        <v>54</v>
      </c>
      <c r="C381" s="767"/>
      <c r="D381" s="997">
        <v>2</v>
      </c>
      <c r="E381" s="998">
        <v>0.01</v>
      </c>
      <c r="F381" s="999">
        <v>60</v>
      </c>
      <c r="G381" s="998">
        <v>0.024</v>
      </c>
      <c r="I381" s="1146" t="s">
        <v>65</v>
      </c>
      <c r="J381" s="1147"/>
      <c r="K381" s="1147"/>
      <c r="L381" s="1147"/>
      <c r="M381" s="696">
        <v>1</v>
      </c>
      <c r="N381" s="544"/>
    </row>
    <row r="382" spans="1:14" ht="12.75">
      <c r="A382" s="37"/>
      <c r="N382" s="544"/>
    </row>
    <row r="383" spans="2:14" ht="12.75" customHeight="1">
      <c r="B383" s="1148" t="s">
        <v>79</v>
      </c>
      <c r="C383" s="1148"/>
      <c r="D383" s="1148"/>
      <c r="E383" s="1148"/>
      <c r="F383" s="1148"/>
      <c r="G383" s="1148"/>
      <c r="N383" s="544"/>
    </row>
    <row r="384" spans="2:14" ht="12.75">
      <c r="B384" s="1148"/>
      <c r="C384" s="1148"/>
      <c r="D384" s="1148"/>
      <c r="E384" s="1148"/>
      <c r="F384" s="1148"/>
      <c r="G384" s="1148"/>
      <c r="N384" s="544"/>
    </row>
    <row r="385" spans="2:14" ht="12.75">
      <c r="B385" s="1148"/>
      <c r="C385" s="1148"/>
      <c r="D385" s="1148"/>
      <c r="E385" s="1148"/>
      <c r="F385" s="1148"/>
      <c r="G385" s="1148"/>
      <c r="N385" s="544"/>
    </row>
    <row r="386" ht="12.75">
      <c r="N386" s="544"/>
    </row>
    <row r="387" spans="1:14" ht="12.75">
      <c r="A387" s="5"/>
      <c r="B387" s="92"/>
      <c r="C387" s="5"/>
      <c r="D387" s="5"/>
      <c r="E387" s="5"/>
      <c r="F387" s="5"/>
      <c r="G387" s="6"/>
      <c r="H387" s="6"/>
      <c r="I387" s="6"/>
      <c r="J387" s="6"/>
      <c r="K387" s="6"/>
      <c r="L387" s="6"/>
      <c r="M387" s="6"/>
      <c r="N387" s="544"/>
    </row>
    <row r="388" spans="1:14" ht="12.75">
      <c r="A388" s="5"/>
      <c r="B388" s="92"/>
      <c r="C388" s="5"/>
      <c r="D388" s="5"/>
      <c r="E388" s="5"/>
      <c r="F388" s="5"/>
      <c r="G388" s="6"/>
      <c r="H388" s="210" t="s">
        <v>241</v>
      </c>
      <c r="I388" s="6"/>
      <c r="J388" s="6"/>
      <c r="K388" s="6"/>
      <c r="L388" s="6"/>
      <c r="M388" s="6"/>
      <c r="N388" s="544"/>
    </row>
    <row r="389" spans="1:14" ht="12.75">
      <c r="A389" s="5"/>
      <c r="B389" s="92"/>
      <c r="C389" s="5"/>
      <c r="D389" s="5"/>
      <c r="E389" s="5"/>
      <c r="F389" s="5"/>
      <c r="G389" s="6"/>
      <c r="H389" s="6"/>
      <c r="I389" s="6"/>
      <c r="J389" s="6"/>
      <c r="K389" s="6"/>
      <c r="L389" s="6"/>
      <c r="M389" s="6"/>
      <c r="N389" s="544"/>
    </row>
    <row r="390" spans="1:14" ht="12.75">
      <c r="A390" s="5"/>
      <c r="B390" s="92"/>
      <c r="C390" s="5"/>
      <c r="D390" s="5"/>
      <c r="E390" s="5"/>
      <c r="F390" s="5"/>
      <c r="G390" s="6"/>
      <c r="H390" s="6"/>
      <c r="I390" s="6"/>
      <c r="J390" s="6"/>
      <c r="K390" s="6"/>
      <c r="L390" s="6"/>
      <c r="M390" s="6"/>
      <c r="N390" s="544"/>
    </row>
    <row r="391" ht="12.75">
      <c r="N391" s="544"/>
    </row>
    <row r="392" ht="12.75">
      <c r="N392" s="544"/>
    </row>
    <row r="393" ht="12.75">
      <c r="N393" s="544"/>
    </row>
    <row r="394" ht="12.75">
      <c r="N394" s="544"/>
    </row>
    <row r="395" ht="12.75">
      <c r="N395" s="544"/>
    </row>
    <row r="396" ht="12.75">
      <c r="N396" s="544"/>
    </row>
    <row r="397" ht="12.75">
      <c r="N397" s="544"/>
    </row>
    <row r="398" ht="12.75">
      <c r="N398" s="544"/>
    </row>
    <row r="399" ht="12.75">
      <c r="N399" s="544"/>
    </row>
    <row r="400" ht="12.75">
      <c r="N400" s="544"/>
    </row>
    <row r="401" ht="12.75">
      <c r="N401" s="544"/>
    </row>
    <row r="402" ht="12.75">
      <c r="N402" s="544"/>
    </row>
    <row r="403" ht="12.75">
      <c r="N403" s="544"/>
    </row>
    <row r="404" ht="12.75">
      <c r="N404" s="544"/>
    </row>
    <row r="405" ht="12.75">
      <c r="N405" s="544"/>
    </row>
    <row r="406" ht="12.75">
      <c r="N406" s="544"/>
    </row>
    <row r="407" ht="12.75">
      <c r="N407" s="544"/>
    </row>
    <row r="408" ht="12.75">
      <c r="N408" s="544"/>
    </row>
    <row r="409" ht="12.75">
      <c r="N409" s="544"/>
    </row>
    <row r="410" ht="12.75">
      <c r="N410" s="544"/>
    </row>
    <row r="411" ht="12.75">
      <c r="N411" s="544"/>
    </row>
    <row r="412" ht="12.75">
      <c r="N412" s="544"/>
    </row>
    <row r="413" ht="12.75">
      <c r="N413" s="544"/>
    </row>
    <row r="414" ht="12.75">
      <c r="N414" s="544"/>
    </row>
    <row r="415" ht="12.75">
      <c r="N415" s="544"/>
    </row>
    <row r="416" ht="12.75">
      <c r="N416" s="544"/>
    </row>
    <row r="417" ht="12.75">
      <c r="N417" s="544"/>
    </row>
    <row r="418" ht="12.75">
      <c r="N418" s="544"/>
    </row>
    <row r="419" ht="12.75">
      <c r="N419" s="544"/>
    </row>
    <row r="420" ht="12.75">
      <c r="N420" s="544"/>
    </row>
    <row r="421" ht="12.75">
      <c r="N421" s="544"/>
    </row>
    <row r="422" ht="12.75">
      <c r="N422" s="544"/>
    </row>
    <row r="423" ht="12.75">
      <c r="N423" s="544"/>
    </row>
    <row r="424" ht="12.75">
      <c r="N424" s="544"/>
    </row>
    <row r="425" ht="12.75">
      <c r="N425" s="544"/>
    </row>
    <row r="426" ht="12.75">
      <c r="N426" s="544"/>
    </row>
    <row r="427" ht="12.75">
      <c r="N427" s="544"/>
    </row>
    <row r="428" ht="12.75">
      <c r="N428" s="544"/>
    </row>
    <row r="429" ht="12.75">
      <c r="N429" s="544"/>
    </row>
    <row r="430" ht="12.75">
      <c r="N430" s="544"/>
    </row>
    <row r="431" ht="12.75">
      <c r="N431" s="544"/>
    </row>
    <row r="432" ht="12.75">
      <c r="N432" s="544"/>
    </row>
    <row r="433" ht="12.75">
      <c r="N433" s="544"/>
    </row>
    <row r="434" ht="12.75">
      <c r="N434" s="544"/>
    </row>
    <row r="435" ht="12.75">
      <c r="N435" s="544"/>
    </row>
    <row r="436" ht="12.75">
      <c r="N436" s="544"/>
    </row>
    <row r="437" ht="12.75">
      <c r="N437" s="544"/>
    </row>
    <row r="438" ht="12.75">
      <c r="N438" s="544"/>
    </row>
    <row r="439" ht="12.75">
      <c r="N439" s="544"/>
    </row>
    <row r="440" ht="12.75">
      <c r="N440" s="544"/>
    </row>
    <row r="441" ht="12.75">
      <c r="N441" s="544"/>
    </row>
    <row r="442" ht="12.75">
      <c r="N442" s="544"/>
    </row>
    <row r="443" ht="12.75">
      <c r="N443" s="544"/>
    </row>
    <row r="444" ht="12.75">
      <c r="N444" s="544"/>
    </row>
    <row r="445" ht="12.75">
      <c r="N445" s="544"/>
    </row>
    <row r="446" ht="12.75">
      <c r="N446" s="544"/>
    </row>
    <row r="447" ht="12.75">
      <c r="N447" s="544"/>
    </row>
    <row r="448" ht="12.75">
      <c r="N448" s="544"/>
    </row>
    <row r="449" ht="12.75">
      <c r="N449" s="544"/>
    </row>
    <row r="450" ht="12.75">
      <c r="N450" s="544"/>
    </row>
    <row r="451" ht="12.75">
      <c r="N451" s="544"/>
    </row>
    <row r="452" ht="12.75">
      <c r="N452" s="544"/>
    </row>
    <row r="453" ht="12.75">
      <c r="N453" s="544"/>
    </row>
    <row r="454" ht="12.75">
      <c r="N454" s="544"/>
    </row>
    <row r="455" ht="12.75">
      <c r="N455" s="544"/>
    </row>
    <row r="456" ht="12.75">
      <c r="N456" s="544"/>
    </row>
    <row r="457" ht="12.75">
      <c r="N457" s="544"/>
    </row>
    <row r="458" ht="12.75">
      <c r="N458" s="544"/>
    </row>
    <row r="459" ht="12.75">
      <c r="N459" s="544"/>
    </row>
    <row r="460" ht="12.75">
      <c r="N460" s="544"/>
    </row>
    <row r="461" ht="12.75">
      <c r="N461" s="544"/>
    </row>
    <row r="462" ht="12.75">
      <c r="N462" s="544"/>
    </row>
    <row r="463" ht="12.75">
      <c r="N463" s="544"/>
    </row>
    <row r="464" ht="12.75">
      <c r="N464" s="544"/>
    </row>
    <row r="465" ht="12.75">
      <c r="N465" s="544"/>
    </row>
    <row r="466" ht="12.75">
      <c r="N466" s="544"/>
    </row>
    <row r="467" ht="12.75">
      <c r="N467" s="544"/>
    </row>
    <row r="468" ht="12.75">
      <c r="N468" s="544"/>
    </row>
    <row r="469" ht="12.75">
      <c r="N469" s="544"/>
    </row>
    <row r="470" ht="12.75">
      <c r="N470" s="544"/>
    </row>
    <row r="471" ht="12.75">
      <c r="N471" s="544"/>
    </row>
    <row r="472" ht="12.75">
      <c r="N472" s="544"/>
    </row>
    <row r="473" ht="12.75">
      <c r="N473" s="544"/>
    </row>
    <row r="474" ht="12.75">
      <c r="N474" s="544"/>
    </row>
    <row r="475" ht="12.75">
      <c r="N475" s="544"/>
    </row>
    <row r="476" ht="12.75">
      <c r="N476" s="544"/>
    </row>
    <row r="477" ht="12.75">
      <c r="N477" s="544"/>
    </row>
    <row r="478" ht="12.75">
      <c r="N478" s="544"/>
    </row>
    <row r="479" ht="12.75">
      <c r="N479" s="544"/>
    </row>
    <row r="480" ht="12.75">
      <c r="N480" s="544"/>
    </row>
    <row r="481" ht="12.75">
      <c r="N481" s="544"/>
    </row>
    <row r="482" ht="12.75">
      <c r="N482" s="544"/>
    </row>
    <row r="483" ht="12.75">
      <c r="N483" s="544"/>
    </row>
    <row r="484" ht="12.75">
      <c r="N484" s="544"/>
    </row>
    <row r="485" ht="12.75">
      <c r="N485" s="544"/>
    </row>
    <row r="486" ht="12.75">
      <c r="N486" s="544"/>
    </row>
    <row r="487" ht="12.75">
      <c r="N487" s="544"/>
    </row>
    <row r="488" ht="12.75">
      <c r="N488" s="544"/>
    </row>
    <row r="489" ht="12.75">
      <c r="N489" s="544"/>
    </row>
    <row r="490" ht="12.75">
      <c r="N490" s="544"/>
    </row>
    <row r="491" ht="12.75">
      <c r="N491" s="544"/>
    </row>
    <row r="492" ht="12.75">
      <c r="N492" s="544"/>
    </row>
    <row r="493" ht="12.75">
      <c r="N493" s="544"/>
    </row>
    <row r="494" ht="12.75">
      <c r="N494" s="544"/>
    </row>
    <row r="495" ht="12.75">
      <c r="N495" s="544"/>
    </row>
    <row r="496" ht="12.75">
      <c r="N496" s="544"/>
    </row>
    <row r="497" ht="12.75">
      <c r="N497" s="544"/>
    </row>
    <row r="498" ht="12.75">
      <c r="N498" s="544"/>
    </row>
    <row r="499" ht="12.75">
      <c r="N499" s="544"/>
    </row>
    <row r="500" ht="12.75">
      <c r="N500" s="544"/>
    </row>
    <row r="501" ht="12.75">
      <c r="N501" s="544"/>
    </row>
    <row r="502" ht="12.75">
      <c r="N502" s="544"/>
    </row>
    <row r="503" ht="12.75">
      <c r="N503" s="544"/>
    </row>
    <row r="504" ht="12.75">
      <c r="N504" s="544"/>
    </row>
    <row r="505" ht="12.75">
      <c r="N505" s="544"/>
    </row>
    <row r="506" ht="12.75">
      <c r="N506" s="544"/>
    </row>
    <row r="507" ht="12.75">
      <c r="N507" s="544"/>
    </row>
    <row r="508" ht="12.75">
      <c r="N508" s="544"/>
    </row>
    <row r="509" ht="12.75">
      <c r="N509" s="544"/>
    </row>
    <row r="510" ht="12.75">
      <c r="N510" s="544"/>
    </row>
    <row r="511" ht="12.75">
      <c r="N511" s="544"/>
    </row>
    <row r="512" ht="12.75">
      <c r="N512" s="544"/>
    </row>
    <row r="513" ht="12.75">
      <c r="N513" s="544"/>
    </row>
    <row r="514" ht="12.75">
      <c r="N514" s="544"/>
    </row>
    <row r="515" ht="12.75">
      <c r="N515" s="544"/>
    </row>
    <row r="516" ht="12.75">
      <c r="N516" s="544"/>
    </row>
    <row r="517" ht="12.75">
      <c r="N517" s="544"/>
    </row>
    <row r="518" ht="12.75">
      <c r="N518" s="544"/>
    </row>
    <row r="519" ht="12.75">
      <c r="N519" s="544"/>
    </row>
    <row r="520" ht="12.75">
      <c r="N520" s="544"/>
    </row>
    <row r="521" ht="12.75">
      <c r="N521" s="544"/>
    </row>
    <row r="522" ht="12.75">
      <c r="N522" s="544"/>
    </row>
    <row r="523" ht="12.75">
      <c r="N523" s="544"/>
    </row>
    <row r="524" ht="12.75">
      <c r="N524" s="544"/>
    </row>
    <row r="525" ht="12.75">
      <c r="N525" s="544"/>
    </row>
    <row r="526" ht="12.75">
      <c r="N526" s="544"/>
    </row>
    <row r="527" ht="12.75">
      <c r="N527" s="544"/>
    </row>
    <row r="528" ht="12.75">
      <c r="N528" s="544"/>
    </row>
    <row r="529" ht="12.75">
      <c r="N529" s="544"/>
    </row>
    <row r="530" ht="12.75">
      <c r="N530" s="544"/>
    </row>
    <row r="531" ht="12.75">
      <c r="N531" s="544"/>
    </row>
    <row r="532" ht="12.75">
      <c r="N532" s="544"/>
    </row>
    <row r="533" ht="12.75">
      <c r="N533" s="544"/>
    </row>
    <row r="534" ht="12.75">
      <c r="N534" s="544"/>
    </row>
    <row r="535" ht="12.75">
      <c r="N535" s="544"/>
    </row>
    <row r="536" ht="12.75">
      <c r="N536" s="544"/>
    </row>
    <row r="537" ht="12.75">
      <c r="N537" s="544"/>
    </row>
    <row r="538" ht="12.75">
      <c r="N538" s="544"/>
    </row>
    <row r="539" ht="12.75">
      <c r="N539" s="544"/>
    </row>
    <row r="540" ht="12.75">
      <c r="N540" s="544"/>
    </row>
    <row r="541" ht="12.75">
      <c r="N541" s="544"/>
    </row>
    <row r="542" ht="12.75">
      <c r="N542" s="544"/>
    </row>
    <row r="543" ht="12.75">
      <c r="N543" s="544"/>
    </row>
    <row r="544" ht="12.75">
      <c r="N544" s="544"/>
    </row>
    <row r="545" ht="12.75">
      <c r="N545" s="544"/>
    </row>
    <row r="546" ht="12.75">
      <c r="N546" s="544"/>
    </row>
    <row r="547" ht="12.75">
      <c r="N547" s="544"/>
    </row>
    <row r="548" ht="12.75">
      <c r="N548" s="544"/>
    </row>
    <row r="549" ht="12.75">
      <c r="N549" s="544"/>
    </row>
    <row r="550" ht="12.75">
      <c r="N550" s="544"/>
    </row>
    <row r="551" ht="12.75">
      <c r="N551" s="544"/>
    </row>
    <row r="552" ht="12.75">
      <c r="N552" s="544"/>
    </row>
    <row r="553" ht="12.75">
      <c r="N553" s="544"/>
    </row>
    <row r="554" ht="12.75">
      <c r="N554" s="544"/>
    </row>
    <row r="555" ht="12.75">
      <c r="N555" s="544"/>
    </row>
    <row r="556" ht="12.75">
      <c r="N556" s="544"/>
    </row>
    <row r="557" ht="12.75">
      <c r="N557" s="544"/>
    </row>
    <row r="558" ht="12.75">
      <c r="N558" s="544"/>
    </row>
    <row r="559" ht="12.75">
      <c r="N559" s="544"/>
    </row>
    <row r="560" ht="12.75">
      <c r="N560" s="544"/>
    </row>
    <row r="561" ht="12.75">
      <c r="N561" s="544"/>
    </row>
    <row r="562" ht="12.75">
      <c r="N562" s="544"/>
    </row>
    <row r="563" ht="12.75">
      <c r="N563" s="544"/>
    </row>
    <row r="564" ht="12.75">
      <c r="N564" s="544"/>
    </row>
    <row r="565" ht="12.75">
      <c r="N565" s="544"/>
    </row>
    <row r="566" ht="12.75">
      <c r="N566" s="544"/>
    </row>
    <row r="567" ht="12.75">
      <c r="N567" s="544"/>
    </row>
    <row r="568" ht="12.75">
      <c r="N568" s="544"/>
    </row>
    <row r="569" ht="12.75">
      <c r="N569" s="544"/>
    </row>
    <row r="570" ht="12.75">
      <c r="N570" s="544"/>
    </row>
    <row r="571" ht="12.75">
      <c r="N571" s="544"/>
    </row>
    <row r="572" ht="12.75">
      <c r="N572" s="544"/>
    </row>
    <row r="573" ht="12.75">
      <c r="N573" s="544"/>
    </row>
    <row r="574" ht="12.75">
      <c r="N574" s="544"/>
    </row>
    <row r="575" ht="12.75">
      <c r="N575" s="544"/>
    </row>
    <row r="576" ht="12.75">
      <c r="N576" s="544"/>
    </row>
    <row r="577" ht="12.75">
      <c r="N577" s="544"/>
    </row>
    <row r="578" ht="12.75">
      <c r="N578" s="544"/>
    </row>
    <row r="579" ht="12.75">
      <c r="N579" s="544"/>
    </row>
    <row r="580" ht="12.75">
      <c r="N580" s="544"/>
    </row>
    <row r="581" ht="12.75">
      <c r="N581" s="544"/>
    </row>
    <row r="582" ht="12.75">
      <c r="N582" s="544"/>
    </row>
    <row r="583" ht="12.75">
      <c r="N583" s="544"/>
    </row>
    <row r="584" ht="12.75">
      <c r="N584" s="544"/>
    </row>
    <row r="585" ht="12.75">
      <c r="N585" s="544"/>
    </row>
    <row r="586" ht="12.75">
      <c r="N586" s="544"/>
    </row>
    <row r="587" ht="12.75">
      <c r="N587" s="544"/>
    </row>
    <row r="588" ht="12.75">
      <c r="N588" s="544"/>
    </row>
    <row r="589" ht="12.75">
      <c r="N589" s="544"/>
    </row>
    <row r="590" ht="12.75">
      <c r="N590" s="544"/>
    </row>
    <row r="591" ht="12.75">
      <c r="N591" s="544"/>
    </row>
    <row r="592" ht="12.75">
      <c r="N592" s="544"/>
    </row>
    <row r="593" ht="12.75">
      <c r="N593" s="544"/>
    </row>
    <row r="594" ht="12.75">
      <c r="N594" s="544"/>
    </row>
    <row r="595" ht="12.75">
      <c r="N595" s="544"/>
    </row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</sheetData>
  <sheetProtection/>
  <mergeCells count="58">
    <mergeCell ref="J375:L375"/>
    <mergeCell ref="I381:L381"/>
    <mergeCell ref="B383:G385"/>
    <mergeCell ref="J376:L376"/>
    <mergeCell ref="J377:L377"/>
    <mergeCell ref="J378:L378"/>
    <mergeCell ref="J379:L379"/>
    <mergeCell ref="J380:L380"/>
    <mergeCell ref="D331:F331"/>
    <mergeCell ref="J331:M331"/>
    <mergeCell ref="A339:B339"/>
    <mergeCell ref="I371:L371"/>
    <mergeCell ref="D368:E368"/>
    <mergeCell ref="F368:G368"/>
    <mergeCell ref="K332:L332"/>
    <mergeCell ref="A338:B338"/>
    <mergeCell ref="A326:B326"/>
    <mergeCell ref="B330:E330"/>
    <mergeCell ref="A230:M230"/>
    <mergeCell ref="A278:M278"/>
    <mergeCell ref="D287:F287"/>
    <mergeCell ref="J287:M287"/>
    <mergeCell ref="K240:L240"/>
    <mergeCell ref="A275:B275"/>
    <mergeCell ref="A277:M277"/>
    <mergeCell ref="D239:F239"/>
    <mergeCell ref="K13:L13"/>
    <mergeCell ref="A229:M229"/>
    <mergeCell ref="K288:L288"/>
    <mergeCell ref="A323:B323"/>
    <mergeCell ref="J239:M239"/>
    <mergeCell ref="D181:F181"/>
    <mergeCell ref="J181:M181"/>
    <mergeCell ref="K182:L182"/>
    <mergeCell ref="A222:B222"/>
    <mergeCell ref="A225:B225"/>
    <mergeCell ref="K68:L68"/>
    <mergeCell ref="A55:B55"/>
    <mergeCell ref="A57:M57"/>
    <mergeCell ref="A58:M58"/>
    <mergeCell ref="D67:F67"/>
    <mergeCell ref="J67:M67"/>
    <mergeCell ref="A1:M1"/>
    <mergeCell ref="A2:M2"/>
    <mergeCell ref="D12:F12"/>
    <mergeCell ref="J12:M12"/>
    <mergeCell ref="I4:M4"/>
    <mergeCell ref="I5:M5"/>
    <mergeCell ref="A172:M172"/>
    <mergeCell ref="A109:B109"/>
    <mergeCell ref="A112:B112"/>
    <mergeCell ref="A116:M116"/>
    <mergeCell ref="A117:M117"/>
    <mergeCell ref="D125:F125"/>
    <mergeCell ref="J125:M125"/>
    <mergeCell ref="K126:L126"/>
    <mergeCell ref="A169:B169"/>
    <mergeCell ref="A171:M171"/>
  </mergeCells>
  <printOptions/>
  <pageMargins left="0.5118110236220472" right="0.5118110236220472" top="0.7874015748031497" bottom="0.7874015748031497" header="0.31496062992125984" footer="0.31496062992125984"/>
  <pageSetup fitToHeight="0" fitToWidth="0" horizontalDpi="300" verticalDpi="300" orientation="landscape" paperSize="9" scale="93" r:id="rId1"/>
  <rowBreaks count="13" manualBreakCount="13">
    <brk id="38" max="12" man="1"/>
    <brk id="55" max="255" man="1"/>
    <brk id="91" max="12" man="1"/>
    <brk id="114" max="255" man="1"/>
    <brk id="153" max="12" man="1"/>
    <brk id="169" max="255" man="1"/>
    <brk id="209" max="12" man="1"/>
    <brk id="226" max="255" man="1"/>
    <brk id="267" max="12" man="1"/>
    <brk id="275" max="255" man="1"/>
    <brk id="313" max="12" man="1"/>
    <brk id="328" max="255" man="1"/>
    <brk id="3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X416"/>
  <sheetViews>
    <sheetView zoomScale="90" zoomScaleNormal="90" zoomScaleSheetLayoutView="100" zoomScalePageLayoutView="0" workbookViewId="0" topLeftCell="A397">
      <selection activeCell="H275" sqref="H275"/>
    </sheetView>
  </sheetViews>
  <sheetFormatPr defaultColWidth="9.140625" defaultRowHeight="12.75"/>
  <cols>
    <col min="1" max="1" width="3.28125" style="0" customWidth="1"/>
    <col min="2" max="2" width="45.421875" style="0" customWidth="1"/>
    <col min="3" max="3" width="7.00390625" style="0" customWidth="1"/>
    <col min="4" max="4" width="7.7109375" style="0" customWidth="1"/>
    <col min="5" max="5" width="11.8515625" style="0" customWidth="1"/>
    <col min="6" max="7" width="9.140625" style="0" customWidth="1"/>
    <col min="8" max="8" width="10.57421875" style="0" customWidth="1"/>
    <col min="9" max="9" width="10.421875" style="0" customWidth="1"/>
    <col min="10" max="12" width="9.140625" style="0" customWidth="1"/>
    <col min="13" max="13" width="6.57421875" style="0" customWidth="1"/>
    <col min="14" max="14" width="9.00390625" style="0" customWidth="1"/>
  </cols>
  <sheetData>
    <row r="1" spans="1:22" ht="12.75">
      <c r="A1" s="544"/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</row>
    <row r="2" spans="1:22" ht="15.75">
      <c r="A2" s="1155" t="s">
        <v>85</v>
      </c>
      <c r="B2" s="1156"/>
      <c r="C2" s="1156"/>
      <c r="D2" s="1156"/>
      <c r="E2" s="1156"/>
      <c r="F2" s="1156"/>
      <c r="G2" s="1156"/>
      <c r="H2" s="1156"/>
      <c r="I2" s="1156"/>
      <c r="J2" s="1156"/>
      <c r="K2" s="1156"/>
      <c r="L2" s="1156"/>
      <c r="M2" s="1156"/>
      <c r="N2" s="544"/>
      <c r="O2" s="544"/>
      <c r="P2" s="544"/>
      <c r="Q2" s="544"/>
      <c r="R2" s="544"/>
      <c r="S2" s="544"/>
      <c r="T2" s="544"/>
      <c r="U2" s="544"/>
      <c r="V2" s="544"/>
    </row>
    <row r="3" spans="1:22" ht="15.75">
      <c r="A3" s="1155" t="s">
        <v>214</v>
      </c>
      <c r="B3" s="1155"/>
      <c r="C3" s="1155"/>
      <c r="D3" s="1155"/>
      <c r="E3" s="1155"/>
      <c r="F3" s="1155"/>
      <c r="G3" s="1155"/>
      <c r="H3" s="1155"/>
      <c r="I3" s="1155"/>
      <c r="J3" s="1155"/>
      <c r="K3" s="1155"/>
      <c r="L3" s="1155"/>
      <c r="M3" s="1155"/>
      <c r="N3" s="544"/>
      <c r="O3" s="544"/>
      <c r="P3" s="544"/>
      <c r="Q3" s="544"/>
      <c r="R3" s="544"/>
      <c r="S3" s="544"/>
      <c r="T3" s="544"/>
      <c r="U3" s="544"/>
      <c r="V3" s="544"/>
    </row>
    <row r="4" spans="1:22" ht="15.75">
      <c r="A4" s="708"/>
      <c r="B4" s="708"/>
      <c r="C4" s="708"/>
      <c r="D4" s="708"/>
      <c r="E4" s="709"/>
      <c r="F4" s="708"/>
      <c r="G4" s="708"/>
      <c r="H4" s="708"/>
      <c r="I4" s="708"/>
      <c r="J4" s="708"/>
      <c r="K4" s="708"/>
      <c r="L4" s="708"/>
      <c r="M4" s="708"/>
      <c r="N4" s="544"/>
      <c r="O4" s="544"/>
      <c r="P4" s="544"/>
      <c r="Q4" s="544"/>
      <c r="R4" s="544"/>
      <c r="S4" s="544"/>
      <c r="T4" s="544"/>
      <c r="U4" s="544"/>
      <c r="V4" s="544"/>
    </row>
    <row r="5" spans="1:22" ht="15.75">
      <c r="A5" s="708"/>
      <c r="B5" s="708"/>
      <c r="C5" s="708"/>
      <c r="D5" s="708"/>
      <c r="E5" s="708"/>
      <c r="F5" s="708"/>
      <c r="G5" s="709"/>
      <c r="H5" s="1158"/>
      <c r="I5" s="1158"/>
      <c r="J5" s="1158"/>
      <c r="K5" s="1158"/>
      <c r="L5" s="1158"/>
      <c r="M5" s="1158"/>
      <c r="N5" s="544"/>
      <c r="O5" s="544"/>
      <c r="P5" s="544"/>
      <c r="Q5" s="544"/>
      <c r="R5" s="544"/>
      <c r="S5" s="544"/>
      <c r="T5" s="544"/>
      <c r="U5" s="544"/>
      <c r="V5" s="544"/>
    </row>
    <row r="6" spans="1:22" ht="12.75">
      <c r="A6" s="710"/>
      <c r="B6" s="711" t="s">
        <v>86</v>
      </c>
      <c r="C6" s="712"/>
      <c r="D6" s="710"/>
      <c r="E6" s="710"/>
      <c r="F6" s="710"/>
      <c r="G6" s="710"/>
      <c r="H6" s="744"/>
      <c r="I6" s="1158" t="s">
        <v>235</v>
      </c>
      <c r="J6" s="1158"/>
      <c r="K6" s="1158"/>
      <c r="L6" s="1158"/>
      <c r="M6" s="1158"/>
      <c r="N6" s="544"/>
      <c r="O6" s="544"/>
      <c r="P6" s="544"/>
      <c r="Q6" s="544"/>
      <c r="R6" s="544"/>
      <c r="S6" s="544"/>
      <c r="T6" s="544"/>
      <c r="U6" s="544"/>
      <c r="V6" s="544"/>
    </row>
    <row r="7" spans="1:22" ht="12.75">
      <c r="A7" s="544"/>
      <c r="B7" s="713" t="s">
        <v>87</v>
      </c>
      <c r="C7" s="544"/>
      <c r="D7" s="544"/>
      <c r="E7" s="544"/>
      <c r="F7" s="544"/>
      <c r="G7" s="544"/>
      <c r="H7" s="917"/>
      <c r="I7" s="1159" t="s">
        <v>209</v>
      </c>
      <c r="J7" s="1159"/>
      <c r="K7" s="1159"/>
      <c r="L7" s="1159"/>
      <c r="M7" s="1159"/>
      <c r="N7" s="544"/>
      <c r="O7" s="544"/>
      <c r="P7" s="544"/>
      <c r="Q7" s="544"/>
      <c r="R7" s="544"/>
      <c r="S7" s="544"/>
      <c r="T7" s="544"/>
      <c r="U7" s="544"/>
      <c r="V7" s="544"/>
    </row>
    <row r="8" spans="1:22" ht="12.75">
      <c r="A8" s="544"/>
      <c r="B8" s="713" t="s">
        <v>88</v>
      </c>
      <c r="C8" s="544"/>
      <c r="D8" s="544"/>
      <c r="E8" s="544"/>
      <c r="F8" s="544"/>
      <c r="G8" s="544"/>
      <c r="H8" s="733"/>
      <c r="I8" s="1160" t="s">
        <v>244</v>
      </c>
      <c r="J8" s="1160"/>
      <c r="K8" s="1160"/>
      <c r="L8" s="1160"/>
      <c r="M8" s="1160"/>
      <c r="N8" s="544"/>
      <c r="O8" s="544"/>
      <c r="P8" s="544"/>
      <c r="Q8" s="544"/>
      <c r="R8" s="544"/>
      <c r="S8" s="544"/>
      <c r="T8" s="544"/>
      <c r="U8" s="544"/>
      <c r="V8" s="544"/>
    </row>
    <row r="9" spans="1:22" ht="12.75">
      <c r="A9" s="544"/>
      <c r="B9" s="713" t="s">
        <v>90</v>
      </c>
      <c r="C9" s="544"/>
      <c r="D9" s="544"/>
      <c r="E9" s="544"/>
      <c r="F9" s="544"/>
      <c r="G9" s="544"/>
      <c r="H9" s="544"/>
      <c r="I9" s="544"/>
      <c r="J9" s="544"/>
      <c r="K9" s="544"/>
      <c r="L9" s="544"/>
      <c r="M9" s="544"/>
      <c r="N9" s="544"/>
      <c r="O9" s="544"/>
      <c r="P9" s="544"/>
      <c r="Q9" s="544"/>
      <c r="R9" s="544"/>
      <c r="S9" s="544"/>
      <c r="T9" s="544"/>
      <c r="U9" s="544"/>
      <c r="V9" s="544"/>
    </row>
    <row r="10" spans="1:22" ht="12.75">
      <c r="A10" s="544"/>
      <c r="B10" s="713" t="s">
        <v>89</v>
      </c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4"/>
      <c r="O10" s="544"/>
      <c r="P10" s="544"/>
      <c r="Q10" s="544"/>
      <c r="R10" s="544"/>
      <c r="S10" s="544"/>
      <c r="T10" s="544"/>
      <c r="U10" s="544"/>
      <c r="V10" s="544"/>
    </row>
    <row r="11" spans="1:22" ht="12.75">
      <c r="A11" s="544"/>
      <c r="B11" s="544"/>
      <c r="C11" s="544"/>
      <c r="D11" s="544"/>
      <c r="E11" s="544"/>
      <c r="F11" s="544"/>
      <c r="G11" s="544"/>
      <c r="H11" s="544"/>
      <c r="I11" s="544"/>
      <c r="J11" s="544"/>
      <c r="K11" s="544"/>
      <c r="L11" s="544"/>
      <c r="M11" s="544"/>
      <c r="N11" s="544"/>
      <c r="O11" s="544"/>
      <c r="P11" s="544"/>
      <c r="Q11" s="544"/>
      <c r="R11" s="544"/>
      <c r="S11" s="544"/>
      <c r="T11" s="544"/>
      <c r="U11" s="544"/>
      <c r="V11" s="544"/>
    </row>
    <row r="12" spans="1:22" ht="13.5" thickBot="1">
      <c r="A12" s="544"/>
      <c r="B12" s="714" t="s">
        <v>103</v>
      </c>
      <c r="C12" s="544"/>
      <c r="D12" s="544"/>
      <c r="E12" s="544"/>
      <c r="F12" s="544"/>
      <c r="G12" s="565"/>
      <c r="H12" s="544"/>
      <c r="I12" s="544"/>
      <c r="J12" s="544"/>
      <c r="K12" s="544"/>
      <c r="L12" s="544"/>
      <c r="M12" s="544"/>
      <c r="N12" s="544"/>
      <c r="O12" s="544"/>
      <c r="P12" s="544"/>
      <c r="Q12" s="544"/>
      <c r="R12" s="544"/>
      <c r="S12" s="544"/>
      <c r="T12" s="544"/>
      <c r="U12" s="544"/>
      <c r="V12" s="544"/>
    </row>
    <row r="13" spans="1:22" ht="12.75">
      <c r="A13" s="65" t="s">
        <v>0</v>
      </c>
      <c r="B13" s="66"/>
      <c r="C13" s="73"/>
      <c r="D13" s="1111" t="s">
        <v>46</v>
      </c>
      <c r="E13" s="1112"/>
      <c r="F13" s="1112"/>
      <c r="G13" s="96" t="s">
        <v>34</v>
      </c>
      <c r="H13" s="3" t="s">
        <v>1</v>
      </c>
      <c r="I13" s="75" t="s">
        <v>39</v>
      </c>
      <c r="J13" s="1113" t="s">
        <v>49</v>
      </c>
      <c r="K13" s="1114"/>
      <c r="L13" s="1114"/>
      <c r="M13" s="1115"/>
      <c r="N13" s="544"/>
      <c r="O13" s="544"/>
      <c r="P13" s="544"/>
      <c r="Q13" s="544"/>
      <c r="R13" s="544"/>
      <c r="S13" s="544"/>
      <c r="T13" s="544"/>
      <c r="U13" s="544"/>
      <c r="V13" s="544"/>
    </row>
    <row r="14" spans="1:22" ht="12.75">
      <c r="A14" s="74"/>
      <c r="B14" s="67" t="s">
        <v>10</v>
      </c>
      <c r="C14" s="131" t="s">
        <v>37</v>
      </c>
      <c r="D14" s="78" t="s">
        <v>2</v>
      </c>
      <c r="E14" s="17" t="s">
        <v>43</v>
      </c>
      <c r="F14" s="81" t="s">
        <v>22</v>
      </c>
      <c r="G14" s="93" t="s">
        <v>47</v>
      </c>
      <c r="H14" s="7" t="s">
        <v>45</v>
      </c>
      <c r="I14" s="76" t="s">
        <v>40</v>
      </c>
      <c r="J14" s="126" t="s">
        <v>2</v>
      </c>
      <c r="K14" s="1116" t="s">
        <v>50</v>
      </c>
      <c r="L14" s="1116"/>
      <c r="M14" s="70" t="s">
        <v>48</v>
      </c>
      <c r="N14" s="544"/>
      <c r="O14" s="544"/>
      <c r="P14" s="544"/>
      <c r="Q14" s="544"/>
      <c r="R14" s="544"/>
      <c r="S14" s="544"/>
      <c r="T14" s="544"/>
      <c r="U14" s="544"/>
      <c r="V14" s="544"/>
    </row>
    <row r="15" spans="1:22" ht="12.75">
      <c r="A15" s="4"/>
      <c r="B15" s="67" t="s">
        <v>3</v>
      </c>
      <c r="C15" s="80"/>
      <c r="D15" s="55"/>
      <c r="E15" s="17" t="s">
        <v>11</v>
      </c>
      <c r="F15" s="38" t="s">
        <v>28</v>
      </c>
      <c r="G15" s="94" t="s">
        <v>68</v>
      </c>
      <c r="H15" s="7"/>
      <c r="I15" s="77" t="s">
        <v>41</v>
      </c>
      <c r="J15" s="86"/>
      <c r="K15" s="84" t="s">
        <v>12</v>
      </c>
      <c r="L15" s="125" t="s">
        <v>13</v>
      </c>
      <c r="M15" s="79"/>
      <c r="N15" s="544"/>
      <c r="O15" s="544"/>
      <c r="P15" s="544"/>
      <c r="Q15" s="544"/>
      <c r="R15" s="544"/>
      <c r="S15" s="544"/>
      <c r="T15" s="544"/>
      <c r="U15" s="544"/>
      <c r="V15" s="544"/>
    </row>
    <row r="16" spans="1:22" ht="12.75">
      <c r="A16" s="55"/>
      <c r="B16" s="67"/>
      <c r="C16" s="6"/>
      <c r="D16" s="55"/>
      <c r="E16" s="17" t="s">
        <v>38</v>
      </c>
      <c r="F16" s="68" t="s">
        <v>23</v>
      </c>
      <c r="G16" s="85" t="s">
        <v>69</v>
      </c>
      <c r="H16" s="6"/>
      <c r="I16" s="76" t="s">
        <v>42</v>
      </c>
      <c r="J16" s="87"/>
      <c r="K16" s="52"/>
      <c r="L16" s="95"/>
      <c r="M16" s="39"/>
      <c r="N16" s="544"/>
      <c r="O16" s="544"/>
      <c r="P16" s="544"/>
      <c r="Q16" s="544"/>
      <c r="R16" s="544"/>
      <c r="S16" s="544"/>
      <c r="T16" s="544"/>
      <c r="U16" s="544"/>
      <c r="V16" s="544"/>
    </row>
    <row r="17" spans="1:22" ht="12.75">
      <c r="A17" s="55"/>
      <c r="B17" s="56"/>
      <c r="C17" s="37"/>
      <c r="D17" s="55"/>
      <c r="E17" s="17" t="s">
        <v>44</v>
      </c>
      <c r="F17" s="68"/>
      <c r="G17" s="85" t="s">
        <v>26</v>
      </c>
      <c r="H17" s="8"/>
      <c r="I17" s="55" t="s">
        <v>70</v>
      </c>
      <c r="J17" s="26"/>
      <c r="K17" s="52"/>
      <c r="L17" s="16"/>
      <c r="M17" s="27"/>
      <c r="N17" s="544"/>
      <c r="O17" s="544"/>
      <c r="P17" s="544"/>
      <c r="Q17" s="544"/>
      <c r="R17" s="544"/>
      <c r="S17" s="544"/>
      <c r="T17" s="544"/>
      <c r="U17" s="544"/>
      <c r="V17" s="544"/>
    </row>
    <row r="18" spans="1:22" ht="12.75">
      <c r="A18" s="55"/>
      <c r="B18" s="56"/>
      <c r="C18" s="37"/>
      <c r="D18" s="55"/>
      <c r="E18" s="17"/>
      <c r="F18" s="68"/>
      <c r="G18" s="85"/>
      <c r="H18" s="8"/>
      <c r="I18" s="55"/>
      <c r="J18" s="26"/>
      <c r="K18" s="52"/>
      <c r="L18" s="16"/>
      <c r="M18" s="27"/>
      <c r="N18" s="544"/>
      <c r="O18" s="544"/>
      <c r="P18" s="544"/>
      <c r="Q18" s="544"/>
      <c r="R18" s="544"/>
      <c r="S18" s="544"/>
      <c r="T18" s="544"/>
      <c r="U18" s="544"/>
      <c r="V18" s="544"/>
    </row>
    <row r="19" spans="1:22" ht="13.5" thickBot="1">
      <c r="A19" s="10"/>
      <c r="B19" s="43"/>
      <c r="C19" s="11"/>
      <c r="D19" s="10"/>
      <c r="E19" s="69"/>
      <c r="F19" s="82"/>
      <c r="G19" s="69"/>
      <c r="H19" s="11"/>
      <c r="I19" s="10"/>
      <c r="J19" s="28"/>
      <c r="K19" s="53"/>
      <c r="L19" s="23"/>
      <c r="M19" s="29"/>
      <c r="N19" s="544"/>
      <c r="O19" s="544"/>
      <c r="P19" s="544"/>
      <c r="Q19" s="544"/>
      <c r="R19" s="544"/>
      <c r="S19" s="544"/>
      <c r="T19" s="544"/>
      <c r="U19" s="544"/>
      <c r="V19" s="544"/>
    </row>
    <row r="20" spans="1:22" ht="13.5" thickBot="1">
      <c r="A20" s="10"/>
      <c r="B20" s="22" t="s">
        <v>36</v>
      </c>
      <c r="C20" s="36"/>
      <c r="D20" s="11"/>
      <c r="E20" s="11"/>
      <c r="F20" s="11"/>
      <c r="G20" s="11"/>
      <c r="H20" s="11"/>
      <c r="I20" s="11"/>
      <c r="J20" s="11"/>
      <c r="K20" s="11"/>
      <c r="L20" s="11"/>
      <c r="M20" s="12"/>
      <c r="N20" s="544"/>
      <c r="O20" s="544"/>
      <c r="P20" s="544"/>
      <c r="Q20" s="544"/>
      <c r="R20" s="544"/>
      <c r="S20" s="544"/>
      <c r="T20" s="544"/>
      <c r="U20" s="544"/>
      <c r="V20" s="544"/>
    </row>
    <row r="21" spans="1:22" s="396" customFormat="1" ht="12.75">
      <c r="A21" s="421" t="s">
        <v>5</v>
      </c>
      <c r="B21" s="401" t="s">
        <v>188</v>
      </c>
      <c r="C21" s="401"/>
      <c r="D21" s="422"/>
      <c r="E21" s="422"/>
      <c r="F21" s="422"/>
      <c r="G21" s="422"/>
      <c r="H21" s="422"/>
      <c r="I21" s="422"/>
      <c r="J21" s="422"/>
      <c r="K21" s="422"/>
      <c r="L21" s="422"/>
      <c r="M21" s="423"/>
      <c r="N21" s="544"/>
      <c r="O21" s="544"/>
      <c r="P21" s="544"/>
      <c r="Q21" s="544"/>
      <c r="R21" s="544"/>
      <c r="S21" s="544"/>
      <c r="T21" s="544"/>
      <c r="U21" s="544"/>
      <c r="V21" s="544"/>
    </row>
    <row r="22" spans="1:22" ht="12.75">
      <c r="A22" s="150">
        <v>1</v>
      </c>
      <c r="B22" s="158" t="s">
        <v>120</v>
      </c>
      <c r="C22" s="151" t="s">
        <v>5</v>
      </c>
      <c r="D22" s="154">
        <v>2</v>
      </c>
      <c r="E22" s="155">
        <v>1</v>
      </c>
      <c r="F22" s="18">
        <v>1</v>
      </c>
      <c r="G22" s="175">
        <v>2</v>
      </c>
      <c r="H22" s="18" t="s">
        <v>93</v>
      </c>
      <c r="I22" s="145" t="s">
        <v>35</v>
      </c>
      <c r="J22" s="151">
        <v>30</v>
      </c>
      <c r="K22" s="15"/>
      <c r="L22" s="18">
        <v>30</v>
      </c>
      <c r="M22" s="21"/>
      <c r="N22" s="544"/>
      <c r="O22" s="544"/>
      <c r="P22" s="544"/>
      <c r="Q22" s="544"/>
      <c r="R22" s="544"/>
      <c r="S22" s="544"/>
      <c r="T22" s="544"/>
      <c r="U22" s="544"/>
      <c r="V22" s="544"/>
    </row>
    <row r="23" spans="1:22" ht="12.75">
      <c r="A23" s="149">
        <v>2</v>
      </c>
      <c r="B23" s="144" t="s">
        <v>91</v>
      </c>
      <c r="C23" s="152" t="s">
        <v>5</v>
      </c>
      <c r="D23" s="128">
        <v>2</v>
      </c>
      <c r="E23" s="107">
        <v>1</v>
      </c>
      <c r="F23" s="129">
        <v>1</v>
      </c>
      <c r="G23" s="172">
        <v>2</v>
      </c>
      <c r="H23" s="129" t="s">
        <v>93</v>
      </c>
      <c r="I23" s="130" t="s">
        <v>27</v>
      </c>
      <c r="J23" s="230">
        <v>30</v>
      </c>
      <c r="K23" s="47"/>
      <c r="L23" s="129">
        <v>30</v>
      </c>
      <c r="M23" s="48"/>
      <c r="N23" s="544"/>
      <c r="O23" s="544"/>
      <c r="P23" s="544"/>
      <c r="Q23" s="544"/>
      <c r="R23" s="544"/>
      <c r="S23" s="544"/>
      <c r="T23" s="544"/>
      <c r="U23" s="544"/>
      <c r="V23" s="544"/>
    </row>
    <row r="24" spans="1:22" ht="12.75">
      <c r="A24" s="246">
        <v>3</v>
      </c>
      <c r="B24" s="181" t="s">
        <v>4</v>
      </c>
      <c r="C24" s="184" t="s">
        <v>5</v>
      </c>
      <c r="D24" s="186">
        <v>1</v>
      </c>
      <c r="E24" s="187">
        <v>1</v>
      </c>
      <c r="F24" s="188">
        <v>0</v>
      </c>
      <c r="G24" s="175">
        <v>0</v>
      </c>
      <c r="H24" s="188" t="s">
        <v>93</v>
      </c>
      <c r="I24" s="183" t="s">
        <v>27</v>
      </c>
      <c r="J24" s="71">
        <v>30</v>
      </c>
      <c r="K24" s="15"/>
      <c r="L24" s="18">
        <v>30</v>
      </c>
      <c r="M24" s="21"/>
      <c r="N24" s="544"/>
      <c r="O24" s="544"/>
      <c r="P24" s="544"/>
      <c r="Q24" s="544"/>
      <c r="R24" s="544"/>
      <c r="S24" s="544"/>
      <c r="T24" s="544"/>
      <c r="U24" s="544"/>
      <c r="V24" s="544"/>
    </row>
    <row r="25" spans="1:22" ht="12.75">
      <c r="A25" s="246">
        <v>4</v>
      </c>
      <c r="B25" s="181" t="s">
        <v>137</v>
      </c>
      <c r="C25" s="184" t="s">
        <v>5</v>
      </c>
      <c r="D25" s="186">
        <v>2</v>
      </c>
      <c r="E25" s="187">
        <v>1</v>
      </c>
      <c r="F25" s="188">
        <v>1</v>
      </c>
      <c r="G25" s="175">
        <v>2</v>
      </c>
      <c r="H25" s="188" t="s">
        <v>93</v>
      </c>
      <c r="I25" s="183" t="s">
        <v>27</v>
      </c>
      <c r="J25" s="71">
        <v>30</v>
      </c>
      <c r="K25" s="15"/>
      <c r="L25" s="18">
        <v>30</v>
      </c>
      <c r="M25" s="21"/>
      <c r="N25" s="544"/>
      <c r="O25" s="544"/>
      <c r="P25" s="544"/>
      <c r="Q25" s="544"/>
      <c r="R25" s="544"/>
      <c r="S25" s="544"/>
      <c r="T25" s="544"/>
      <c r="U25" s="544"/>
      <c r="V25" s="544"/>
    </row>
    <row r="26" spans="1:22" ht="13.5" thickBot="1">
      <c r="A26" s="273">
        <v>5</v>
      </c>
      <c r="B26" s="251" t="s">
        <v>118</v>
      </c>
      <c r="C26" s="219" t="s">
        <v>5</v>
      </c>
      <c r="D26" s="126">
        <v>2</v>
      </c>
      <c r="E26" s="197">
        <v>1</v>
      </c>
      <c r="F26" s="198">
        <v>1</v>
      </c>
      <c r="G26" s="777">
        <v>0.5</v>
      </c>
      <c r="H26" s="777" t="s">
        <v>93</v>
      </c>
      <c r="I26" s="185" t="s">
        <v>35</v>
      </c>
      <c r="J26" s="83">
        <v>30</v>
      </c>
      <c r="K26" s="132">
        <v>30</v>
      </c>
      <c r="L26" s="132"/>
      <c r="M26" s="64"/>
      <c r="N26" s="544"/>
      <c r="O26" s="544"/>
      <c r="P26" s="544"/>
      <c r="Q26" s="544"/>
      <c r="R26" s="544"/>
      <c r="S26" s="544"/>
      <c r="T26" s="544"/>
      <c r="U26" s="544"/>
      <c r="V26" s="544"/>
    </row>
    <row r="27" spans="1:22" s="440" customFormat="1" ht="13.5" thickBot="1">
      <c r="A27" s="474"/>
      <c r="B27" s="473" t="s">
        <v>73</v>
      </c>
      <c r="C27" s="646" t="s">
        <v>5</v>
      </c>
      <c r="D27" s="433">
        <f>SUM(D22:D26)</f>
        <v>9</v>
      </c>
      <c r="E27" s="434">
        <f>SUM(E22:E26)</f>
        <v>5</v>
      </c>
      <c r="F27" s="435">
        <f>SUM(F22:F26)</f>
        <v>4</v>
      </c>
      <c r="G27" s="435">
        <f>SUM(G22:G26)</f>
        <v>6.5</v>
      </c>
      <c r="H27" s="477" t="s">
        <v>61</v>
      </c>
      <c r="I27" s="478" t="s">
        <v>61</v>
      </c>
      <c r="J27" s="438">
        <f>SUM(J22:J26)</f>
        <v>150</v>
      </c>
      <c r="K27" s="439">
        <f>SUM(K26)</f>
        <v>30</v>
      </c>
      <c r="L27" s="439">
        <f>SUM(L22,L23:L26)</f>
        <v>120</v>
      </c>
      <c r="M27" s="458"/>
      <c r="N27" s="544"/>
      <c r="O27" s="544"/>
      <c r="P27" s="544"/>
      <c r="Q27" s="544"/>
      <c r="R27" s="544"/>
      <c r="S27" s="544"/>
      <c r="T27" s="544"/>
      <c r="U27" s="544"/>
      <c r="V27" s="544"/>
    </row>
    <row r="28" spans="1:22" s="440" customFormat="1" ht="12.75">
      <c r="A28" s="480"/>
      <c r="B28" s="479" t="s">
        <v>74</v>
      </c>
      <c r="C28" s="480"/>
      <c r="D28" s="778">
        <f>SUM(G27)</f>
        <v>6.5</v>
      </c>
      <c r="E28" s="866"/>
      <c r="F28" s="482"/>
      <c r="G28" s="783"/>
      <c r="H28" s="483" t="s">
        <v>61</v>
      </c>
      <c r="I28" s="484" t="s">
        <v>61</v>
      </c>
      <c r="J28" s="447"/>
      <c r="K28" s="444"/>
      <c r="L28" s="444"/>
      <c r="M28" s="448"/>
      <c r="N28" s="544"/>
      <c r="O28" s="544"/>
      <c r="P28" s="544"/>
      <c r="Q28" s="544"/>
      <c r="R28" s="544"/>
      <c r="S28" s="544"/>
      <c r="T28" s="544"/>
      <c r="U28" s="544"/>
      <c r="V28" s="544"/>
    </row>
    <row r="29" spans="1:22" s="440" customFormat="1" ht="13.5" thickBot="1">
      <c r="A29" s="487"/>
      <c r="B29" s="450" t="s">
        <v>75</v>
      </c>
      <c r="C29" s="487"/>
      <c r="D29" s="779">
        <v>2.5</v>
      </c>
      <c r="E29" s="489"/>
      <c r="F29" s="490"/>
      <c r="G29" s="490"/>
      <c r="H29" s="491" t="s">
        <v>61</v>
      </c>
      <c r="I29" s="492" t="s">
        <v>61</v>
      </c>
      <c r="J29" s="891">
        <v>60</v>
      </c>
      <c r="K29" s="452"/>
      <c r="L29" s="452"/>
      <c r="M29" s="456"/>
      <c r="N29" s="544"/>
      <c r="O29" s="544"/>
      <c r="P29" s="544"/>
      <c r="Q29" s="544"/>
      <c r="R29" s="544"/>
      <c r="S29" s="544"/>
      <c r="T29" s="544"/>
      <c r="U29" s="544"/>
      <c r="V29" s="544"/>
    </row>
    <row r="30" spans="1:22" s="396" customFormat="1" ht="13.5" thickBot="1">
      <c r="A30" s="406" t="s">
        <v>6</v>
      </c>
      <c r="B30" s="407" t="s">
        <v>189</v>
      </c>
      <c r="C30" s="407"/>
      <c r="D30" s="407"/>
      <c r="E30" s="407"/>
      <c r="F30" s="408"/>
      <c r="G30" s="408"/>
      <c r="H30" s="510"/>
      <c r="I30" s="408"/>
      <c r="J30" s="409"/>
      <c r="K30" s="409"/>
      <c r="L30" s="409"/>
      <c r="M30" s="410"/>
      <c r="N30" s="544"/>
      <c r="O30" s="544"/>
      <c r="P30" s="544"/>
      <c r="Q30" s="544"/>
      <c r="R30" s="544"/>
      <c r="S30" s="544"/>
      <c r="T30" s="544"/>
      <c r="U30" s="544"/>
      <c r="V30" s="544"/>
    </row>
    <row r="31" spans="1:22" ht="12.75">
      <c r="A31" s="254">
        <v>1</v>
      </c>
      <c r="B31" s="180" t="s">
        <v>94</v>
      </c>
      <c r="C31" s="272"/>
      <c r="D31" s="208"/>
      <c r="E31" s="209"/>
      <c r="F31" s="203"/>
      <c r="G31" s="203"/>
      <c r="H31" s="191"/>
      <c r="I31" s="279"/>
      <c r="J31" s="280"/>
      <c r="K31" s="199"/>
      <c r="L31" s="199"/>
      <c r="M31" s="202"/>
      <c r="N31" s="544"/>
      <c r="O31" s="544"/>
      <c r="P31" s="544"/>
      <c r="Q31" s="544"/>
      <c r="R31" s="544"/>
      <c r="S31" s="544"/>
      <c r="T31" s="544"/>
      <c r="U31" s="544"/>
      <c r="V31" s="544"/>
    </row>
    <row r="32" spans="1:22" ht="12.75">
      <c r="A32" s="273"/>
      <c r="B32" s="251" t="s">
        <v>170</v>
      </c>
      <c r="C32" s="184" t="s">
        <v>5</v>
      </c>
      <c r="D32" s="126">
        <v>2</v>
      </c>
      <c r="E32" s="197">
        <v>1.5</v>
      </c>
      <c r="F32" s="198">
        <v>0.5</v>
      </c>
      <c r="G32" s="198">
        <v>2</v>
      </c>
      <c r="H32" s="191" t="s">
        <v>93</v>
      </c>
      <c r="I32" s="185" t="s">
        <v>27</v>
      </c>
      <c r="J32" s="219">
        <v>30</v>
      </c>
      <c r="K32" s="206"/>
      <c r="L32" s="198">
        <v>30</v>
      </c>
      <c r="M32" s="207"/>
      <c r="N32" s="544"/>
      <c r="O32" s="544"/>
      <c r="P32" s="544"/>
      <c r="Q32" s="544"/>
      <c r="R32" s="544"/>
      <c r="S32" s="544"/>
      <c r="T32" s="544"/>
      <c r="U32" s="544"/>
      <c r="V32" s="544"/>
    </row>
    <row r="33" spans="1:22" ht="12.75">
      <c r="A33" s="273"/>
      <c r="B33" s="251" t="s">
        <v>171</v>
      </c>
      <c r="C33" s="184" t="s">
        <v>5</v>
      </c>
      <c r="D33" s="126">
        <v>2</v>
      </c>
      <c r="E33" s="197">
        <v>1.5</v>
      </c>
      <c r="F33" s="198">
        <v>0.5</v>
      </c>
      <c r="G33" s="198">
        <v>2</v>
      </c>
      <c r="H33" s="191" t="s">
        <v>93</v>
      </c>
      <c r="I33" s="185" t="s">
        <v>27</v>
      </c>
      <c r="J33" s="219">
        <v>30</v>
      </c>
      <c r="K33" s="206"/>
      <c r="L33" s="198">
        <v>30</v>
      </c>
      <c r="M33" s="207"/>
      <c r="N33" s="544"/>
      <c r="O33" s="544"/>
      <c r="P33" s="544"/>
      <c r="Q33" s="544"/>
      <c r="R33" s="544"/>
      <c r="S33" s="544"/>
      <c r="T33" s="544"/>
      <c r="U33" s="544"/>
      <c r="V33" s="544"/>
    </row>
    <row r="34" spans="1:22" ht="12.75">
      <c r="A34" s="273"/>
      <c r="B34" s="251" t="s">
        <v>95</v>
      </c>
      <c r="C34" s="184" t="s">
        <v>5</v>
      </c>
      <c r="D34" s="126">
        <v>4</v>
      </c>
      <c r="E34" s="197">
        <v>2.5</v>
      </c>
      <c r="F34" s="198">
        <v>1.5</v>
      </c>
      <c r="G34" s="198">
        <v>3</v>
      </c>
      <c r="H34" s="191" t="s">
        <v>93</v>
      </c>
      <c r="I34" s="185" t="s">
        <v>27</v>
      </c>
      <c r="J34" s="219">
        <v>60</v>
      </c>
      <c r="K34" s="206"/>
      <c r="L34" s="198">
        <v>60</v>
      </c>
      <c r="M34" s="207"/>
      <c r="N34" s="544"/>
      <c r="O34" s="544"/>
      <c r="P34" s="544"/>
      <c r="Q34" s="544"/>
      <c r="R34" s="544"/>
      <c r="S34" s="544"/>
      <c r="T34" s="544"/>
      <c r="U34" s="544"/>
      <c r="V34" s="544"/>
    </row>
    <row r="35" spans="1:22" ht="12.75">
      <c r="A35" s="273"/>
      <c r="B35" s="251" t="s">
        <v>96</v>
      </c>
      <c r="C35" s="184" t="s">
        <v>5</v>
      </c>
      <c r="D35" s="126">
        <v>2</v>
      </c>
      <c r="E35" s="197">
        <v>1.5</v>
      </c>
      <c r="F35" s="198">
        <v>0.5</v>
      </c>
      <c r="G35" s="198">
        <v>2</v>
      </c>
      <c r="H35" s="191" t="s">
        <v>93</v>
      </c>
      <c r="I35" s="185" t="s">
        <v>27</v>
      </c>
      <c r="J35" s="219">
        <v>30</v>
      </c>
      <c r="K35" s="206"/>
      <c r="L35" s="198">
        <v>30</v>
      </c>
      <c r="M35" s="207"/>
      <c r="N35" s="544"/>
      <c r="O35" s="544"/>
      <c r="P35" s="544"/>
      <c r="Q35" s="544"/>
      <c r="R35" s="544"/>
      <c r="S35" s="544"/>
      <c r="T35" s="544"/>
      <c r="U35" s="544"/>
      <c r="V35" s="544"/>
    </row>
    <row r="36" spans="1:22" ht="13.5" thickBot="1">
      <c r="A36" s="273"/>
      <c r="B36" s="251" t="s">
        <v>97</v>
      </c>
      <c r="C36" s="184" t="s">
        <v>5</v>
      </c>
      <c r="D36" s="126">
        <v>3.5</v>
      </c>
      <c r="E36" s="197">
        <v>2.5</v>
      </c>
      <c r="F36" s="198">
        <v>1</v>
      </c>
      <c r="G36" s="198">
        <v>3</v>
      </c>
      <c r="H36" s="191" t="s">
        <v>93</v>
      </c>
      <c r="I36" s="185" t="s">
        <v>27</v>
      </c>
      <c r="J36" s="219">
        <v>60</v>
      </c>
      <c r="K36" s="206"/>
      <c r="L36" s="198">
        <v>60</v>
      </c>
      <c r="M36" s="207"/>
      <c r="N36" s="544"/>
      <c r="O36" s="544"/>
      <c r="P36" s="544"/>
      <c r="Q36" s="544"/>
      <c r="R36" s="544"/>
      <c r="S36" s="544"/>
      <c r="T36" s="544"/>
      <c r="U36" s="544"/>
      <c r="V36" s="544"/>
    </row>
    <row r="37" spans="1:22" s="440" customFormat="1" ht="13.5" thickBot="1">
      <c r="A37" s="474"/>
      <c r="B37" s="473" t="s">
        <v>73</v>
      </c>
      <c r="C37" s="474"/>
      <c r="D37" s="475">
        <f>SUM(D32:D36)</f>
        <v>13.5</v>
      </c>
      <c r="E37" s="476">
        <f>SUM(E32:E36)</f>
        <v>9.5</v>
      </c>
      <c r="F37" s="439">
        <f>SUM(F32:F36)</f>
        <v>4</v>
      </c>
      <c r="G37" s="439">
        <f>SUM(G32:G36)</f>
        <v>12</v>
      </c>
      <c r="H37" s="477" t="s">
        <v>61</v>
      </c>
      <c r="I37" s="478" t="s">
        <v>61</v>
      </c>
      <c r="J37" s="457">
        <f>SUM(J32:J36)</f>
        <v>210</v>
      </c>
      <c r="K37" s="439"/>
      <c r="L37" s="439">
        <f>SUM(L32:L36)</f>
        <v>210</v>
      </c>
      <c r="M37" s="458"/>
      <c r="N37" s="544"/>
      <c r="O37" s="544"/>
      <c r="P37" s="544"/>
      <c r="Q37" s="544"/>
      <c r="R37" s="544"/>
      <c r="S37" s="544"/>
      <c r="T37" s="544"/>
      <c r="U37" s="544"/>
      <c r="V37" s="544"/>
    </row>
    <row r="38" spans="1:22" s="440" customFormat="1" ht="12.75">
      <c r="A38" s="518"/>
      <c r="B38" s="517" t="s">
        <v>74</v>
      </c>
      <c r="C38" s="518"/>
      <c r="D38" s="642">
        <f>SUM(G37)</f>
        <v>12</v>
      </c>
      <c r="E38" s="519"/>
      <c r="F38" s="520"/>
      <c r="G38" s="520"/>
      <c r="H38" s="521" t="s">
        <v>61</v>
      </c>
      <c r="I38" s="522" t="s">
        <v>61</v>
      </c>
      <c r="J38" s="465"/>
      <c r="K38" s="462"/>
      <c r="L38" s="462"/>
      <c r="M38" s="466"/>
      <c r="N38" s="544"/>
      <c r="O38" s="544"/>
      <c r="P38" s="544"/>
      <c r="Q38" s="544"/>
      <c r="R38" s="544"/>
      <c r="S38" s="544"/>
      <c r="T38" s="544"/>
      <c r="U38" s="544"/>
      <c r="V38" s="544"/>
    </row>
    <row r="39" spans="1:22" s="440" customFormat="1" ht="13.5" thickBot="1">
      <c r="A39" s="893"/>
      <c r="B39" s="902" t="s">
        <v>75</v>
      </c>
      <c r="C39" s="901"/>
      <c r="D39" s="896"/>
      <c r="E39" s="526"/>
      <c r="F39" s="526"/>
      <c r="G39" s="526"/>
      <c r="H39" s="526" t="s">
        <v>61</v>
      </c>
      <c r="I39" s="527" t="s">
        <v>61</v>
      </c>
      <c r="J39" s="472"/>
      <c r="K39" s="470"/>
      <c r="L39" s="470"/>
      <c r="M39" s="471"/>
      <c r="N39" s="544"/>
      <c r="O39" s="544"/>
      <c r="P39" s="544"/>
      <c r="Q39" s="544"/>
      <c r="R39" s="544"/>
      <c r="S39" s="544"/>
      <c r="T39" s="544"/>
      <c r="U39" s="544"/>
      <c r="V39" s="544"/>
    </row>
    <row r="40" spans="1:22" s="396" customFormat="1" ht="13.5" thickBot="1">
      <c r="A40" s="406" t="s">
        <v>7</v>
      </c>
      <c r="B40" s="407" t="s">
        <v>190</v>
      </c>
      <c r="C40" s="407"/>
      <c r="D40" s="408"/>
      <c r="E40" s="408"/>
      <c r="F40" s="408"/>
      <c r="G40" s="408"/>
      <c r="H40" s="408"/>
      <c r="I40" s="408"/>
      <c r="J40" s="409"/>
      <c r="K40" s="409"/>
      <c r="L40" s="409"/>
      <c r="M40" s="410"/>
      <c r="N40" s="544"/>
      <c r="O40" s="544"/>
      <c r="P40" s="544"/>
      <c r="Q40" s="544"/>
      <c r="R40" s="544"/>
      <c r="S40" s="544"/>
      <c r="T40" s="544"/>
      <c r="U40" s="544"/>
      <c r="V40" s="544"/>
    </row>
    <row r="41" spans="1:22" ht="13.5" thickBot="1">
      <c r="A41" s="244">
        <v>1</v>
      </c>
      <c r="B41" s="180" t="s">
        <v>98</v>
      </c>
      <c r="C41" s="176" t="s">
        <v>5</v>
      </c>
      <c r="D41" s="189">
        <v>2</v>
      </c>
      <c r="E41" s="190">
        <v>1.5</v>
      </c>
      <c r="F41" s="191">
        <v>0.5</v>
      </c>
      <c r="G41" s="191">
        <v>0.5</v>
      </c>
      <c r="H41" s="191" t="s">
        <v>93</v>
      </c>
      <c r="I41" s="182" t="s">
        <v>27</v>
      </c>
      <c r="J41" s="240">
        <v>30</v>
      </c>
      <c r="K41" s="200">
        <v>30</v>
      </c>
      <c r="L41" s="245"/>
      <c r="M41" s="232"/>
      <c r="N41" s="544"/>
      <c r="O41" s="544"/>
      <c r="P41" s="544"/>
      <c r="Q41" s="544"/>
      <c r="R41" s="544"/>
      <c r="S41" s="544"/>
      <c r="T41" s="544"/>
      <c r="U41" s="544"/>
      <c r="V41" s="544"/>
    </row>
    <row r="42" spans="1:22" s="440" customFormat="1" ht="13.5" thickBot="1">
      <c r="A42" s="474"/>
      <c r="B42" s="473" t="s">
        <v>73</v>
      </c>
      <c r="C42" s="474"/>
      <c r="D42" s="433">
        <f>SUM(D41)</f>
        <v>2</v>
      </c>
      <c r="E42" s="434">
        <f>SUM(E41)</f>
        <v>1.5</v>
      </c>
      <c r="F42" s="435">
        <f>SUM(F41)</f>
        <v>0.5</v>
      </c>
      <c r="G42" s="439">
        <f>SUM(G41)</f>
        <v>0.5</v>
      </c>
      <c r="H42" s="477" t="s">
        <v>61</v>
      </c>
      <c r="I42" s="478" t="s">
        <v>61</v>
      </c>
      <c r="J42" s="438">
        <f>SUM(J41)</f>
        <v>30</v>
      </c>
      <c r="K42" s="439">
        <f>SUM(K41)</f>
        <v>30</v>
      </c>
      <c r="L42" s="439"/>
      <c r="M42" s="458"/>
      <c r="N42" s="544"/>
      <c r="O42" s="544"/>
      <c r="P42" s="544"/>
      <c r="Q42" s="544"/>
      <c r="R42" s="544"/>
      <c r="S42" s="544"/>
      <c r="T42" s="544"/>
      <c r="U42" s="544"/>
      <c r="V42" s="544"/>
    </row>
    <row r="43" spans="1:22" s="440" customFormat="1" ht="12.75">
      <c r="A43" s="480"/>
      <c r="B43" s="479" t="s">
        <v>74</v>
      </c>
      <c r="C43" s="480"/>
      <c r="D43" s="778">
        <f>SUM(G42)</f>
        <v>0.5</v>
      </c>
      <c r="E43" s="481"/>
      <c r="F43" s="482"/>
      <c r="G43" s="482"/>
      <c r="H43" s="483" t="s">
        <v>61</v>
      </c>
      <c r="I43" s="484" t="s">
        <v>61</v>
      </c>
      <c r="J43" s="447"/>
      <c r="K43" s="444"/>
      <c r="L43" s="444"/>
      <c r="M43" s="448"/>
      <c r="N43" s="544"/>
      <c r="O43" s="544"/>
      <c r="P43" s="544"/>
      <c r="Q43" s="544"/>
      <c r="R43" s="544"/>
      <c r="S43" s="544"/>
      <c r="T43" s="544"/>
      <c r="U43" s="544"/>
      <c r="V43" s="544"/>
    </row>
    <row r="44" spans="1:22" s="440" customFormat="1" ht="13.5" thickBot="1">
      <c r="A44" s="487"/>
      <c r="B44" s="450" t="s">
        <v>75</v>
      </c>
      <c r="C44" s="487"/>
      <c r="D44" s="488"/>
      <c r="E44" s="489"/>
      <c r="F44" s="490"/>
      <c r="G44" s="490"/>
      <c r="H44" s="491" t="s">
        <v>61</v>
      </c>
      <c r="I44" s="492" t="s">
        <v>61</v>
      </c>
      <c r="J44" s="455"/>
      <c r="K44" s="452"/>
      <c r="L44" s="452"/>
      <c r="M44" s="456"/>
      <c r="N44" s="544"/>
      <c r="O44" s="544"/>
      <c r="P44" s="544"/>
      <c r="Q44" s="544"/>
      <c r="R44" s="544"/>
      <c r="S44" s="544"/>
      <c r="T44" s="544"/>
      <c r="U44" s="544"/>
      <c r="V44" s="544"/>
    </row>
    <row r="45" spans="1:22" s="396" customFormat="1" ht="13.5" thickBot="1">
      <c r="A45" s="406" t="s">
        <v>8</v>
      </c>
      <c r="B45" s="407" t="s">
        <v>191</v>
      </c>
      <c r="C45" s="407"/>
      <c r="D45" s="408"/>
      <c r="E45" s="408"/>
      <c r="F45" s="408"/>
      <c r="G45" s="408"/>
      <c r="H45" s="408"/>
      <c r="I45" s="408"/>
      <c r="J45" s="409"/>
      <c r="K45" s="409"/>
      <c r="L45" s="409"/>
      <c r="M45" s="410"/>
      <c r="N45" s="544"/>
      <c r="O45" s="544"/>
      <c r="P45" s="544"/>
      <c r="Q45" s="544"/>
      <c r="R45" s="544"/>
      <c r="S45" s="544"/>
      <c r="T45" s="544"/>
      <c r="U45" s="544"/>
      <c r="V45" s="544"/>
    </row>
    <row r="46" spans="1:22" s="396" customFormat="1" ht="13.5" thickBot="1">
      <c r="A46" s="406" t="s">
        <v>56</v>
      </c>
      <c r="B46" s="407" t="s">
        <v>192</v>
      </c>
      <c r="C46" s="407"/>
      <c r="D46" s="411"/>
      <c r="E46" s="411"/>
      <c r="F46" s="411"/>
      <c r="G46" s="411"/>
      <c r="H46" s="411"/>
      <c r="I46" s="411"/>
      <c r="J46" s="411"/>
      <c r="K46" s="411"/>
      <c r="L46" s="411"/>
      <c r="M46" s="537"/>
      <c r="N46" s="544"/>
      <c r="O46" s="544"/>
      <c r="P46" s="544"/>
      <c r="Q46" s="544"/>
      <c r="R46" s="544"/>
      <c r="S46" s="544"/>
      <c r="T46" s="544"/>
      <c r="U46" s="544"/>
      <c r="V46" s="544"/>
    </row>
    <row r="47" spans="1:22" s="253" customFormat="1" ht="12.75">
      <c r="A47" s="272">
        <v>1</v>
      </c>
      <c r="B47" s="333" t="s">
        <v>245</v>
      </c>
      <c r="C47" s="334" t="s">
        <v>5</v>
      </c>
      <c r="D47" s="335">
        <v>2</v>
      </c>
      <c r="E47" s="336">
        <v>1.5</v>
      </c>
      <c r="F47" s="291">
        <v>0.5</v>
      </c>
      <c r="G47" s="291">
        <v>1</v>
      </c>
      <c r="H47" s="338" t="s">
        <v>198</v>
      </c>
      <c r="I47" s="722" t="s">
        <v>27</v>
      </c>
      <c r="J47" s="338">
        <v>45</v>
      </c>
      <c r="K47" s="291">
        <v>30</v>
      </c>
      <c r="L47" s="291">
        <v>15</v>
      </c>
      <c r="M47" s="337"/>
      <c r="N47" s="340"/>
      <c r="O47" s="340"/>
      <c r="P47" s="340"/>
      <c r="Q47" s="340"/>
      <c r="R47" s="340"/>
      <c r="S47" s="340"/>
      <c r="T47" s="340"/>
      <c r="U47" s="340"/>
      <c r="V47" s="340"/>
    </row>
    <row r="48" spans="1:50" s="700" customFormat="1" ht="12.75">
      <c r="A48" s="272">
        <v>2</v>
      </c>
      <c r="B48" s="333" t="s">
        <v>246</v>
      </c>
      <c r="C48" s="334" t="s">
        <v>5</v>
      </c>
      <c r="D48" s="335">
        <v>2</v>
      </c>
      <c r="E48" s="336">
        <v>1.5</v>
      </c>
      <c r="F48" s="291">
        <v>0.5</v>
      </c>
      <c r="G48" s="291">
        <v>1</v>
      </c>
      <c r="H48" s="338" t="s">
        <v>198</v>
      </c>
      <c r="I48" s="337" t="s">
        <v>27</v>
      </c>
      <c r="J48" s="338">
        <v>45</v>
      </c>
      <c r="K48" s="291">
        <v>30</v>
      </c>
      <c r="L48" s="291">
        <v>15</v>
      </c>
      <c r="M48" s="337"/>
      <c r="N48" s="738"/>
      <c r="O48" s="738"/>
      <c r="P48" s="738"/>
      <c r="Q48" s="738"/>
      <c r="R48" s="738"/>
      <c r="S48" s="738"/>
      <c r="T48" s="738"/>
      <c r="U48" s="738"/>
      <c r="V48" s="738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</row>
    <row r="49" spans="1:50" s="253" customFormat="1" ht="13.5" thickBot="1">
      <c r="A49" s="250">
        <v>3</v>
      </c>
      <c r="B49" s="701" t="s">
        <v>208</v>
      </c>
      <c r="C49" s="334" t="s">
        <v>5</v>
      </c>
      <c r="D49" s="702">
        <v>1</v>
      </c>
      <c r="E49" s="703">
        <v>0.5</v>
      </c>
      <c r="F49" s="704">
        <v>0.5</v>
      </c>
      <c r="G49" s="704">
        <v>0.5</v>
      </c>
      <c r="H49" s="706" t="s">
        <v>92</v>
      </c>
      <c r="I49" s="723" t="s">
        <v>27</v>
      </c>
      <c r="J49" s="706">
        <v>15</v>
      </c>
      <c r="K49" s="704">
        <v>15</v>
      </c>
      <c r="L49" s="704"/>
      <c r="M49" s="705"/>
      <c r="N49" s="900"/>
      <c r="O49" s="738"/>
      <c r="P49" s="738"/>
      <c r="Q49" s="738"/>
      <c r="R49" s="738"/>
      <c r="S49" s="738"/>
      <c r="T49" s="738"/>
      <c r="U49" s="738"/>
      <c r="V49" s="738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</row>
    <row r="50" spans="1:22" s="440" customFormat="1" ht="13.5" thickBot="1">
      <c r="A50" s="474"/>
      <c r="B50" s="606" t="s">
        <v>73</v>
      </c>
      <c r="C50" s="607"/>
      <c r="D50" s="475">
        <f>SUM(D47:D49)</f>
        <v>5</v>
      </c>
      <c r="E50" s="476">
        <f>SUM(E47,E48,E49)</f>
        <v>3.5</v>
      </c>
      <c r="F50" s="439">
        <f>SUM(F47,F48,F49)</f>
        <v>1.5</v>
      </c>
      <c r="G50" s="439">
        <f>SUM(G47:G49)</f>
        <v>2.5</v>
      </c>
      <c r="H50" s="557" t="s">
        <v>61</v>
      </c>
      <c r="I50" s="608" t="s">
        <v>61</v>
      </c>
      <c r="J50" s="609">
        <f>SUM(J47:J49)</f>
        <v>105</v>
      </c>
      <c r="K50" s="435">
        <f>SUM(K47:K49)</f>
        <v>75</v>
      </c>
      <c r="L50" s="435">
        <f>SUM(L47,L48,L49)</f>
        <v>30</v>
      </c>
      <c r="M50" s="610"/>
      <c r="N50" s="544"/>
      <c r="O50" s="544"/>
      <c r="P50" s="544"/>
      <c r="Q50" s="544"/>
      <c r="R50" s="544"/>
      <c r="S50" s="544"/>
      <c r="T50" s="544"/>
      <c r="U50" s="544"/>
      <c r="V50" s="544"/>
    </row>
    <row r="51" spans="1:22" s="440" customFormat="1" ht="12.75">
      <c r="A51" s="480"/>
      <c r="B51" s="611" t="s">
        <v>74</v>
      </c>
      <c r="C51" s="612"/>
      <c r="D51" s="778">
        <f>SUM(G50)</f>
        <v>2.5</v>
      </c>
      <c r="E51" s="613"/>
      <c r="F51" s="614"/>
      <c r="G51" s="614"/>
      <c r="H51" s="615" t="s">
        <v>61</v>
      </c>
      <c r="I51" s="616" t="s">
        <v>61</v>
      </c>
      <c r="J51" s="617"/>
      <c r="K51" s="614"/>
      <c r="L51" s="614"/>
      <c r="M51" s="618"/>
      <c r="N51" s="544"/>
      <c r="O51" s="544"/>
      <c r="P51" s="544"/>
      <c r="Q51" s="544"/>
      <c r="R51" s="544"/>
      <c r="S51" s="544"/>
      <c r="T51" s="544"/>
      <c r="U51" s="544"/>
      <c r="V51" s="544"/>
    </row>
    <row r="52" spans="1:22" s="440" customFormat="1" ht="13.5" thickBot="1">
      <c r="A52" s="487"/>
      <c r="B52" s="450" t="s">
        <v>75</v>
      </c>
      <c r="C52" s="499"/>
      <c r="D52" s="500"/>
      <c r="E52" s="501"/>
      <c r="F52" s="502"/>
      <c r="G52" s="502"/>
      <c r="H52" s="503" t="s">
        <v>61</v>
      </c>
      <c r="I52" s="504" t="s">
        <v>61</v>
      </c>
      <c r="J52" s="505"/>
      <c r="K52" s="502"/>
      <c r="L52" s="502"/>
      <c r="M52" s="619"/>
      <c r="N52" s="544"/>
      <c r="O52" s="544"/>
      <c r="P52" s="544"/>
      <c r="Q52" s="544"/>
      <c r="R52" s="544"/>
      <c r="S52" s="544"/>
      <c r="T52" s="544"/>
      <c r="U52" s="544"/>
      <c r="V52" s="544"/>
    </row>
    <row r="53" spans="1:22" s="396" customFormat="1" ht="13.5" thickBot="1">
      <c r="A53" s="406" t="s">
        <v>57</v>
      </c>
      <c r="B53" s="407" t="s">
        <v>9</v>
      </c>
      <c r="C53" s="407"/>
      <c r="D53" s="411"/>
      <c r="E53" s="411"/>
      <c r="F53" s="411"/>
      <c r="G53" s="411"/>
      <c r="H53" s="411"/>
      <c r="I53" s="411"/>
      <c r="J53" s="411"/>
      <c r="K53" s="411"/>
      <c r="L53" s="411"/>
      <c r="M53" s="537"/>
      <c r="N53" s="544"/>
      <c r="O53" s="544"/>
      <c r="P53" s="544"/>
      <c r="Q53" s="544"/>
      <c r="R53" s="544"/>
      <c r="S53" s="544"/>
      <c r="T53" s="544"/>
      <c r="U53" s="544"/>
      <c r="V53" s="544"/>
    </row>
    <row r="54" spans="1:22" ht="13.5" thickBot="1">
      <c r="A54" s="867">
        <v>1</v>
      </c>
      <c r="B54" s="304" t="s">
        <v>234</v>
      </c>
      <c r="C54" s="305" t="s">
        <v>5</v>
      </c>
      <c r="D54" s="311">
        <v>0.5</v>
      </c>
      <c r="E54" s="312">
        <v>0.5</v>
      </c>
      <c r="F54" s="313"/>
      <c r="G54" s="306"/>
      <c r="H54" s="307" t="s">
        <v>92</v>
      </c>
      <c r="I54" s="308" t="s">
        <v>27</v>
      </c>
      <c r="J54" s="309">
        <v>4</v>
      </c>
      <c r="K54" s="310">
        <v>4</v>
      </c>
      <c r="L54" s="310"/>
      <c r="M54" s="304"/>
      <c r="N54" s="544"/>
      <c r="O54" s="544"/>
      <c r="P54" s="544"/>
      <c r="Q54" s="544"/>
      <c r="R54" s="544"/>
      <c r="S54" s="544"/>
      <c r="T54" s="544"/>
      <c r="U54" s="544"/>
      <c r="V54" s="544"/>
    </row>
    <row r="55" spans="1:22" s="396" customFormat="1" ht="13.5" thickBot="1">
      <c r="A55" s="412" t="s">
        <v>58</v>
      </c>
      <c r="B55" s="633"/>
      <c r="C55" s="903"/>
      <c r="D55" s="645"/>
      <c r="E55" s="645"/>
      <c r="F55" s="637"/>
      <c r="G55" s="637"/>
      <c r="H55" s="635" t="s">
        <v>61</v>
      </c>
      <c r="I55" s="635" t="s">
        <v>61</v>
      </c>
      <c r="J55" s="391"/>
      <c r="K55" s="414"/>
      <c r="L55" s="413"/>
      <c r="M55" s="410"/>
      <c r="N55" s="544"/>
      <c r="O55" s="544"/>
      <c r="P55" s="544"/>
      <c r="Q55" s="544"/>
      <c r="R55" s="544"/>
      <c r="S55" s="544"/>
      <c r="T55" s="544"/>
      <c r="U55" s="544"/>
      <c r="V55" s="544"/>
    </row>
    <row r="56" spans="1:22" s="380" customFormat="1" ht="13.5" thickBot="1">
      <c r="A56" s="1122" t="s">
        <v>101</v>
      </c>
      <c r="B56" s="1123"/>
      <c r="C56" s="905"/>
      <c r="D56" s="1057">
        <f>SUM(D54:D55,D50,D42,D37,D27)</f>
        <v>30</v>
      </c>
      <c r="E56" s="419">
        <f>SUM(E54:E55,E50,E42,E37,E27)</f>
        <v>20</v>
      </c>
      <c r="F56" s="1052">
        <f>SUM(F50,F42,F37,F27)</f>
        <v>10</v>
      </c>
      <c r="G56" s="419">
        <f>SUM(G50,G42,G37,G27)</f>
        <v>21.5</v>
      </c>
      <c r="H56" s="542"/>
      <c r="I56" s="541"/>
      <c r="J56" s="540">
        <f>SUM(J54:J55,J50,J42,J37,J27)</f>
        <v>499</v>
      </c>
      <c r="K56" s="384">
        <f>SUM(K54:K55,K50,K42,K27)</f>
        <v>139</v>
      </c>
      <c r="L56" s="385">
        <f>SUM(L50,L42,L37,L27)</f>
        <v>360</v>
      </c>
      <c r="M56" s="652"/>
      <c r="N56" s="544"/>
      <c r="O56" s="544"/>
      <c r="P56" s="544"/>
      <c r="Q56" s="544"/>
      <c r="R56" s="544"/>
      <c r="S56" s="544"/>
      <c r="T56" s="544"/>
      <c r="U56" s="544"/>
      <c r="V56" s="544"/>
    </row>
    <row r="57" spans="1:22" ht="12.75">
      <c r="A57" s="721"/>
      <c r="B57" s="720"/>
      <c r="C57" s="721"/>
      <c r="D57" s="721"/>
      <c r="E57" s="721"/>
      <c r="F57" s="721"/>
      <c r="G57" s="707"/>
      <c r="H57" s="707"/>
      <c r="I57" s="707"/>
      <c r="J57" s="707"/>
      <c r="K57" s="707"/>
      <c r="L57" s="707"/>
      <c r="M57" s="707"/>
      <c r="N57" s="544"/>
      <c r="O57" s="544"/>
      <c r="P57" s="544"/>
      <c r="Q57" s="544"/>
      <c r="R57" s="544"/>
      <c r="S57" s="544"/>
      <c r="T57" s="544"/>
      <c r="U57" s="544"/>
      <c r="V57" s="544"/>
    </row>
    <row r="58" spans="1:22" ht="12.75">
      <c r="A58" s="721"/>
      <c r="B58" s="720"/>
      <c r="C58" s="721"/>
      <c r="D58" s="721"/>
      <c r="E58" s="721"/>
      <c r="F58" s="721"/>
      <c r="G58" s="707"/>
      <c r="H58" s="707"/>
      <c r="I58" s="707"/>
      <c r="J58" s="707"/>
      <c r="K58" s="707"/>
      <c r="L58" s="707"/>
      <c r="M58" s="707"/>
      <c r="N58" s="544"/>
      <c r="O58" s="544"/>
      <c r="P58" s="544"/>
      <c r="Q58" s="544"/>
      <c r="R58" s="544"/>
      <c r="S58" s="544"/>
      <c r="T58" s="544"/>
      <c r="U58" s="544"/>
      <c r="V58" s="544"/>
    </row>
    <row r="59" spans="1:22" ht="12.75">
      <c r="A59" s="729"/>
      <c r="B59" s="729"/>
      <c r="C59" s="707"/>
      <c r="D59" s="707"/>
      <c r="E59" s="707"/>
      <c r="F59" s="707"/>
      <c r="G59" s="707"/>
      <c r="H59" s="707"/>
      <c r="I59" s="707"/>
      <c r="J59" s="707"/>
      <c r="K59" s="707"/>
      <c r="L59" s="707"/>
      <c r="M59" s="707"/>
      <c r="N59" s="544"/>
      <c r="O59" s="544"/>
      <c r="P59" s="544"/>
      <c r="Q59" s="544"/>
      <c r="R59" s="544"/>
      <c r="S59" s="544"/>
      <c r="T59" s="544"/>
      <c r="U59" s="544"/>
      <c r="V59" s="544"/>
    </row>
    <row r="60" spans="1:22" ht="12.75">
      <c r="A60" s="721"/>
      <c r="B60" s="720"/>
      <c r="C60" s="721"/>
      <c r="D60" s="721"/>
      <c r="E60" s="721"/>
      <c r="F60" s="721"/>
      <c r="G60" s="707"/>
      <c r="H60" s="707"/>
      <c r="I60" s="707"/>
      <c r="J60" s="707"/>
      <c r="K60" s="707"/>
      <c r="L60" s="707"/>
      <c r="M60" s="707"/>
      <c r="N60" s="544"/>
      <c r="O60" s="544"/>
      <c r="P60" s="544"/>
      <c r="Q60" s="544"/>
      <c r="R60" s="544"/>
      <c r="S60" s="544"/>
      <c r="T60" s="544"/>
      <c r="U60" s="544"/>
      <c r="V60" s="544"/>
    </row>
    <row r="61" spans="1:22" ht="12.75">
      <c r="A61" s="721"/>
      <c r="B61" s="720"/>
      <c r="C61" s="721"/>
      <c r="D61" s="721"/>
      <c r="E61" s="721"/>
      <c r="F61" s="721"/>
      <c r="G61" s="707"/>
      <c r="H61" s="707"/>
      <c r="I61" s="707"/>
      <c r="J61" s="707"/>
      <c r="K61" s="707"/>
      <c r="L61" s="707"/>
      <c r="M61" s="707"/>
      <c r="N61" s="544"/>
      <c r="O61" s="544"/>
      <c r="P61" s="544"/>
      <c r="Q61" s="544"/>
      <c r="R61" s="544"/>
      <c r="S61" s="544"/>
      <c r="T61" s="544"/>
      <c r="U61" s="544"/>
      <c r="V61" s="544"/>
    </row>
    <row r="62" spans="1:22" ht="12.75">
      <c r="A62" s="721"/>
      <c r="B62" s="720"/>
      <c r="C62" s="721"/>
      <c r="D62" s="721"/>
      <c r="E62" s="721"/>
      <c r="F62" s="721"/>
      <c r="G62" s="707"/>
      <c r="H62" s="707"/>
      <c r="I62" s="707"/>
      <c r="J62" s="707"/>
      <c r="K62" s="707"/>
      <c r="L62" s="707"/>
      <c r="M62" s="707"/>
      <c r="N62" s="544"/>
      <c r="O62" s="544"/>
      <c r="P62" s="544"/>
      <c r="Q62" s="544"/>
      <c r="R62" s="544"/>
      <c r="S62" s="544"/>
      <c r="T62" s="544"/>
      <c r="U62" s="544"/>
      <c r="V62" s="544"/>
    </row>
    <row r="63" spans="1:22" ht="12.75">
      <c r="A63" s="721"/>
      <c r="B63" s="720"/>
      <c r="C63" s="721"/>
      <c r="D63" s="721"/>
      <c r="E63" s="721"/>
      <c r="F63" s="721"/>
      <c r="G63" s="707"/>
      <c r="H63" s="707"/>
      <c r="I63" s="707"/>
      <c r="J63" s="707"/>
      <c r="K63" s="707"/>
      <c r="L63" s="707"/>
      <c r="M63" s="707"/>
      <c r="N63" s="544"/>
      <c r="O63" s="544"/>
      <c r="P63" s="544"/>
      <c r="Q63" s="544"/>
      <c r="R63" s="544"/>
      <c r="S63" s="544"/>
      <c r="T63" s="544"/>
      <c r="U63" s="544"/>
      <c r="V63" s="544"/>
    </row>
    <row r="64" spans="1:22" ht="15.75">
      <c r="A64" s="1155" t="s">
        <v>85</v>
      </c>
      <c r="B64" s="1156"/>
      <c r="C64" s="1156"/>
      <c r="D64" s="1156"/>
      <c r="E64" s="1156"/>
      <c r="F64" s="1156"/>
      <c r="G64" s="1156"/>
      <c r="H64" s="1156"/>
      <c r="I64" s="1156"/>
      <c r="J64" s="1156"/>
      <c r="K64" s="1156"/>
      <c r="L64" s="1156"/>
      <c r="M64" s="1156"/>
      <c r="N64" s="544"/>
      <c r="O64" s="544"/>
      <c r="P64" s="544"/>
      <c r="Q64" s="544"/>
      <c r="R64" s="544"/>
      <c r="S64" s="544"/>
      <c r="T64" s="544"/>
      <c r="U64" s="544"/>
      <c r="V64" s="544"/>
    </row>
    <row r="65" spans="1:22" ht="15.75">
      <c r="A65" s="1155" t="s">
        <v>214</v>
      </c>
      <c r="B65" s="1155"/>
      <c r="C65" s="1155"/>
      <c r="D65" s="1155"/>
      <c r="E65" s="1155"/>
      <c r="F65" s="1155"/>
      <c r="G65" s="1155"/>
      <c r="H65" s="1155"/>
      <c r="I65" s="1155"/>
      <c r="J65" s="1155"/>
      <c r="K65" s="1155"/>
      <c r="L65" s="1155"/>
      <c r="M65" s="1155"/>
      <c r="N65" s="544"/>
      <c r="O65" s="544"/>
      <c r="P65" s="544"/>
      <c r="Q65" s="544"/>
      <c r="R65" s="544"/>
      <c r="S65" s="544"/>
      <c r="T65" s="544"/>
      <c r="U65" s="544"/>
      <c r="V65" s="544"/>
    </row>
    <row r="66" spans="1:22" ht="15.75">
      <c r="A66" s="708"/>
      <c r="B66" s="708"/>
      <c r="C66" s="708"/>
      <c r="D66" s="708"/>
      <c r="E66" s="708"/>
      <c r="F66" s="708"/>
      <c r="G66" s="708"/>
      <c r="H66" s="708"/>
      <c r="I66" s="708"/>
      <c r="J66" s="708"/>
      <c r="K66" s="708"/>
      <c r="L66" s="708"/>
      <c r="M66" s="708"/>
      <c r="N66" s="544"/>
      <c r="O66" s="544"/>
      <c r="P66" s="544"/>
      <c r="Q66" s="544"/>
      <c r="R66" s="544"/>
      <c r="S66" s="544"/>
      <c r="T66" s="544"/>
      <c r="U66" s="544"/>
      <c r="V66" s="544"/>
    </row>
    <row r="67" spans="1:22" ht="12.75">
      <c r="A67" s="710"/>
      <c r="B67" s="711" t="s">
        <v>83</v>
      </c>
      <c r="C67" s="712"/>
      <c r="D67" s="710"/>
      <c r="E67" s="710"/>
      <c r="F67" s="710"/>
      <c r="G67" s="710"/>
      <c r="H67" s="710"/>
      <c r="I67" s="710"/>
      <c r="J67" s="710"/>
      <c r="K67" s="710"/>
      <c r="L67" s="710"/>
      <c r="M67" s="710"/>
      <c r="N67" s="544"/>
      <c r="O67" s="544"/>
      <c r="P67" s="544"/>
      <c r="Q67" s="544"/>
      <c r="R67" s="544"/>
      <c r="S67" s="544"/>
      <c r="T67" s="544"/>
      <c r="U67" s="544"/>
      <c r="V67" s="544"/>
    </row>
    <row r="68" spans="1:22" ht="12.75">
      <c r="A68" s="544"/>
      <c r="B68" s="713" t="s">
        <v>80</v>
      </c>
      <c r="C68" s="544"/>
      <c r="D68" s="544"/>
      <c r="E68" s="544"/>
      <c r="F68" s="544"/>
      <c r="G68" s="544"/>
      <c r="H68" s="544"/>
      <c r="I68" s="544"/>
      <c r="J68" s="544"/>
      <c r="K68" s="544"/>
      <c r="L68" s="544"/>
      <c r="M68" s="544"/>
      <c r="N68" s="544"/>
      <c r="O68" s="544"/>
      <c r="P68" s="544"/>
      <c r="Q68" s="544"/>
      <c r="R68" s="544"/>
      <c r="S68" s="544"/>
      <c r="T68" s="544"/>
      <c r="U68" s="544"/>
      <c r="V68" s="544"/>
    </row>
    <row r="69" spans="1:22" ht="12.75">
      <c r="A69" s="544"/>
      <c r="B69" s="544" t="s">
        <v>81</v>
      </c>
      <c r="C69" s="544"/>
      <c r="D69" s="544"/>
      <c r="E69" s="544"/>
      <c r="F69" s="544"/>
      <c r="G69" s="544"/>
      <c r="H69" s="544"/>
      <c r="I69" s="544"/>
      <c r="J69" s="544"/>
      <c r="K69" s="544"/>
      <c r="L69" s="544"/>
      <c r="M69" s="544"/>
      <c r="N69" s="544"/>
      <c r="O69" s="544"/>
      <c r="P69" s="544"/>
      <c r="Q69" s="544"/>
      <c r="R69" s="544"/>
      <c r="S69" s="544"/>
      <c r="T69" s="544"/>
      <c r="U69" s="544"/>
      <c r="V69" s="544"/>
    </row>
    <row r="70" spans="1:22" ht="12.75">
      <c r="A70" s="544"/>
      <c r="B70" s="713" t="s">
        <v>84</v>
      </c>
      <c r="C70" s="544"/>
      <c r="D70" s="544"/>
      <c r="E70" s="544"/>
      <c r="F70" s="544"/>
      <c r="G70" s="544"/>
      <c r="H70" s="544"/>
      <c r="I70" s="544"/>
      <c r="J70" s="544"/>
      <c r="K70" s="544"/>
      <c r="L70" s="544"/>
      <c r="M70" s="544"/>
      <c r="N70" s="544"/>
      <c r="O70" s="544"/>
      <c r="P70" s="544"/>
      <c r="Q70" s="544"/>
      <c r="R70" s="544"/>
      <c r="S70" s="544"/>
      <c r="T70" s="544"/>
      <c r="U70" s="544"/>
      <c r="V70" s="544"/>
    </row>
    <row r="71" spans="1:22" ht="12.75">
      <c r="A71" s="544"/>
      <c r="B71" s="544" t="s">
        <v>82</v>
      </c>
      <c r="C71" s="544"/>
      <c r="D71" s="544"/>
      <c r="E71" s="544"/>
      <c r="F71" s="544"/>
      <c r="G71" s="544"/>
      <c r="H71" s="544"/>
      <c r="I71" s="544"/>
      <c r="J71" s="544"/>
      <c r="K71" s="544"/>
      <c r="L71" s="544"/>
      <c r="M71" s="544"/>
      <c r="N71" s="544"/>
      <c r="O71" s="544"/>
      <c r="P71" s="544"/>
      <c r="Q71" s="544"/>
      <c r="R71" s="544"/>
      <c r="S71" s="544"/>
      <c r="T71" s="544"/>
      <c r="U71" s="544"/>
      <c r="V71" s="544"/>
    </row>
    <row r="72" spans="1:22" ht="12.75">
      <c r="A72" s="544"/>
      <c r="B72" s="544"/>
      <c r="C72" s="544"/>
      <c r="D72" s="544"/>
      <c r="E72" s="544"/>
      <c r="F72" s="544"/>
      <c r="G72" s="544"/>
      <c r="H72" s="544"/>
      <c r="I72" s="544"/>
      <c r="J72" s="544"/>
      <c r="K72" s="544"/>
      <c r="L72" s="544"/>
      <c r="M72" s="544"/>
      <c r="N72" s="544"/>
      <c r="O72" s="544"/>
      <c r="P72" s="544"/>
      <c r="Q72" s="544"/>
      <c r="R72" s="544"/>
      <c r="S72" s="544"/>
      <c r="T72" s="544"/>
      <c r="U72" s="544"/>
      <c r="V72" s="544"/>
    </row>
    <row r="73" spans="1:22" ht="13.5" thickBot="1">
      <c r="A73" s="544"/>
      <c r="B73" s="714" t="s">
        <v>102</v>
      </c>
      <c r="C73" s="544"/>
      <c r="D73" s="544"/>
      <c r="E73" s="544"/>
      <c r="F73" s="544"/>
      <c r="G73" s="565"/>
      <c r="H73" s="544"/>
      <c r="I73" s="544"/>
      <c r="J73" s="544"/>
      <c r="K73" s="544"/>
      <c r="L73" s="544"/>
      <c r="M73" s="544"/>
      <c r="N73" s="544"/>
      <c r="O73" s="544"/>
      <c r="P73" s="544"/>
      <c r="Q73" s="544"/>
      <c r="R73" s="544"/>
      <c r="S73" s="544"/>
      <c r="T73" s="544"/>
      <c r="U73" s="544"/>
      <c r="V73" s="544"/>
    </row>
    <row r="74" spans="1:22" ht="12.75">
      <c r="A74" s="65" t="s">
        <v>0</v>
      </c>
      <c r="B74" s="66"/>
      <c r="C74" s="73"/>
      <c r="D74" s="1111" t="s">
        <v>46</v>
      </c>
      <c r="E74" s="1112"/>
      <c r="F74" s="1112"/>
      <c r="G74" s="96" t="s">
        <v>34</v>
      </c>
      <c r="H74" s="3" t="s">
        <v>1</v>
      </c>
      <c r="I74" s="75" t="s">
        <v>39</v>
      </c>
      <c r="J74" s="1113" t="s">
        <v>49</v>
      </c>
      <c r="K74" s="1114"/>
      <c r="L74" s="1114"/>
      <c r="M74" s="1115"/>
      <c r="N74" s="544"/>
      <c r="O74" s="544"/>
      <c r="P74" s="544"/>
      <c r="Q74" s="544"/>
      <c r="R74" s="544"/>
      <c r="S74" s="544"/>
      <c r="T74" s="544"/>
      <c r="U74" s="544"/>
      <c r="V74" s="544"/>
    </row>
    <row r="75" spans="1:22" ht="12.75">
      <c r="A75" s="74"/>
      <c r="B75" s="67" t="s">
        <v>10</v>
      </c>
      <c r="C75" s="131" t="s">
        <v>37</v>
      </c>
      <c r="D75" s="78" t="s">
        <v>2</v>
      </c>
      <c r="E75" s="17" t="s">
        <v>43</v>
      </c>
      <c r="F75" s="81" t="s">
        <v>22</v>
      </c>
      <c r="G75" s="93" t="s">
        <v>47</v>
      </c>
      <c r="H75" s="7" t="s">
        <v>45</v>
      </c>
      <c r="I75" s="76" t="s">
        <v>40</v>
      </c>
      <c r="J75" s="126" t="s">
        <v>2</v>
      </c>
      <c r="K75" s="1116" t="s">
        <v>50</v>
      </c>
      <c r="L75" s="1116"/>
      <c r="M75" s="70" t="s">
        <v>48</v>
      </c>
      <c r="N75" s="544"/>
      <c r="O75" s="544"/>
      <c r="P75" s="544"/>
      <c r="Q75" s="544"/>
      <c r="R75" s="544"/>
      <c r="S75" s="544"/>
      <c r="T75" s="544"/>
      <c r="U75" s="544"/>
      <c r="V75" s="544"/>
    </row>
    <row r="76" spans="1:22" ht="12.75">
      <c r="A76" s="4"/>
      <c r="B76" s="67" t="s">
        <v>3</v>
      </c>
      <c r="C76" s="80"/>
      <c r="D76" s="55"/>
      <c r="E76" s="17" t="s">
        <v>11</v>
      </c>
      <c r="F76" s="38" t="s">
        <v>28</v>
      </c>
      <c r="G76" s="94" t="s">
        <v>68</v>
      </c>
      <c r="H76" s="7"/>
      <c r="I76" s="77" t="s">
        <v>41</v>
      </c>
      <c r="J76" s="86"/>
      <c r="K76" s="84" t="s">
        <v>12</v>
      </c>
      <c r="L76" s="125" t="s">
        <v>13</v>
      </c>
      <c r="M76" s="79"/>
      <c r="N76" s="544"/>
      <c r="O76" s="544"/>
      <c r="P76" s="544"/>
      <c r="Q76" s="544"/>
      <c r="R76" s="544"/>
      <c r="S76" s="544"/>
      <c r="T76" s="544"/>
      <c r="U76" s="544"/>
      <c r="V76" s="544"/>
    </row>
    <row r="77" spans="1:22" ht="12.75">
      <c r="A77" s="55"/>
      <c r="B77" s="67"/>
      <c r="C77" s="6"/>
      <c r="D77" s="55"/>
      <c r="E77" s="17" t="s">
        <v>38</v>
      </c>
      <c r="F77" s="68" t="s">
        <v>23</v>
      </c>
      <c r="G77" s="85" t="s">
        <v>69</v>
      </c>
      <c r="H77" s="6"/>
      <c r="I77" s="76" t="s">
        <v>42</v>
      </c>
      <c r="J77" s="87"/>
      <c r="K77" s="52"/>
      <c r="L77" s="95"/>
      <c r="M77" s="39"/>
      <c r="N77" s="544"/>
      <c r="O77" s="544"/>
      <c r="P77" s="544"/>
      <c r="Q77" s="544"/>
      <c r="R77" s="544"/>
      <c r="S77" s="544"/>
      <c r="T77" s="544"/>
      <c r="U77" s="544"/>
      <c r="V77" s="544"/>
    </row>
    <row r="78" spans="1:22" ht="12.75">
      <c r="A78" s="55"/>
      <c r="B78" s="56"/>
      <c r="C78" s="37"/>
      <c r="D78" s="55"/>
      <c r="E78" s="17" t="s">
        <v>44</v>
      </c>
      <c r="F78" s="68"/>
      <c r="G78" s="85" t="s">
        <v>26</v>
      </c>
      <c r="H78" s="8"/>
      <c r="I78" s="55" t="s">
        <v>70</v>
      </c>
      <c r="J78" s="26"/>
      <c r="K78" s="52"/>
      <c r="L78" s="16"/>
      <c r="M78" s="27"/>
      <c r="N78" s="544"/>
      <c r="O78" s="544"/>
      <c r="P78" s="544"/>
      <c r="Q78" s="544"/>
      <c r="R78" s="544"/>
      <c r="S78" s="544"/>
      <c r="T78" s="544"/>
      <c r="U78" s="544"/>
      <c r="V78" s="544"/>
    </row>
    <row r="79" spans="1:22" ht="12.75">
      <c r="A79" s="55"/>
      <c r="B79" s="56"/>
      <c r="C79" s="37"/>
      <c r="D79" s="55"/>
      <c r="E79" s="17"/>
      <c r="F79" s="68"/>
      <c r="G79" s="85"/>
      <c r="H79" s="8"/>
      <c r="I79" s="55"/>
      <c r="J79" s="26"/>
      <c r="K79" s="52"/>
      <c r="L79" s="16"/>
      <c r="M79" s="27"/>
      <c r="N79" s="544"/>
      <c r="O79" s="544"/>
      <c r="P79" s="544"/>
      <c r="Q79" s="544"/>
      <c r="R79" s="544"/>
      <c r="S79" s="544"/>
      <c r="T79" s="544"/>
      <c r="U79" s="544"/>
      <c r="V79" s="544"/>
    </row>
    <row r="80" spans="1:22" ht="13.5" thickBot="1">
      <c r="A80" s="10"/>
      <c r="B80" s="43"/>
      <c r="C80" s="11"/>
      <c r="D80" s="10"/>
      <c r="E80" s="69"/>
      <c r="F80" s="82"/>
      <c r="G80" s="69"/>
      <c r="H80" s="11"/>
      <c r="I80" s="10"/>
      <c r="J80" s="28"/>
      <c r="K80" s="53"/>
      <c r="L80" s="23"/>
      <c r="M80" s="29"/>
      <c r="N80" s="544"/>
      <c r="O80" s="544"/>
      <c r="P80" s="544"/>
      <c r="Q80" s="544"/>
      <c r="R80" s="544"/>
      <c r="S80" s="544"/>
      <c r="T80" s="544"/>
      <c r="U80" s="544"/>
      <c r="V80" s="544"/>
    </row>
    <row r="81" spans="1:22" ht="13.5" thickBot="1">
      <c r="A81" s="10"/>
      <c r="B81" s="22" t="s">
        <v>36</v>
      </c>
      <c r="C81" s="36"/>
      <c r="D81" s="11"/>
      <c r="E81" s="11"/>
      <c r="F81" s="11"/>
      <c r="G81" s="11"/>
      <c r="H81" s="11"/>
      <c r="I81" s="11"/>
      <c r="J81" s="11"/>
      <c r="K81" s="11"/>
      <c r="L81" s="11"/>
      <c r="M81" s="12"/>
      <c r="N81" s="544"/>
      <c r="O81" s="544"/>
      <c r="P81" s="544"/>
      <c r="Q81" s="544"/>
      <c r="R81" s="544"/>
      <c r="S81" s="544"/>
      <c r="T81" s="544"/>
      <c r="U81" s="544"/>
      <c r="V81" s="544"/>
    </row>
    <row r="82" spans="1:22" s="396" customFormat="1" ht="12.75">
      <c r="A82" s="421" t="s">
        <v>5</v>
      </c>
      <c r="B82" s="401" t="s">
        <v>188</v>
      </c>
      <c r="C82" s="401"/>
      <c r="D82" s="422"/>
      <c r="E82" s="422"/>
      <c r="F82" s="422"/>
      <c r="G82" s="422"/>
      <c r="H82" s="422"/>
      <c r="I82" s="422"/>
      <c r="J82" s="422"/>
      <c r="K82" s="422"/>
      <c r="L82" s="422"/>
      <c r="M82" s="423"/>
      <c r="N82" s="544"/>
      <c r="O82" s="544"/>
      <c r="P82" s="544"/>
      <c r="Q82" s="544"/>
      <c r="R82" s="544"/>
      <c r="S82" s="544"/>
      <c r="T82" s="544"/>
      <c r="U82" s="544"/>
      <c r="V82" s="544"/>
    </row>
    <row r="83" spans="1:76" s="59" customFormat="1" ht="12.75">
      <c r="A83" s="33">
        <v>1</v>
      </c>
      <c r="B83" s="158" t="s">
        <v>120</v>
      </c>
      <c r="C83" s="156" t="s">
        <v>6</v>
      </c>
      <c r="D83" s="154">
        <v>2</v>
      </c>
      <c r="E83" s="155">
        <v>1</v>
      </c>
      <c r="F83" s="18">
        <v>1</v>
      </c>
      <c r="G83" s="175">
        <v>2</v>
      </c>
      <c r="H83" s="157" t="s">
        <v>93</v>
      </c>
      <c r="I83" s="145" t="s">
        <v>35</v>
      </c>
      <c r="J83" s="71">
        <v>30</v>
      </c>
      <c r="K83" s="15"/>
      <c r="L83" s="18">
        <v>30</v>
      </c>
      <c r="M83" s="21"/>
      <c r="N83" s="580"/>
      <c r="O83" s="707"/>
      <c r="P83" s="707"/>
      <c r="Q83" s="707"/>
      <c r="R83" s="707"/>
      <c r="S83" s="707"/>
      <c r="T83" s="707"/>
      <c r="U83" s="707"/>
      <c r="V83" s="707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</row>
    <row r="84" spans="1:76" ht="12.75">
      <c r="A84" s="33">
        <v>2</v>
      </c>
      <c r="B84" s="34" t="s">
        <v>4</v>
      </c>
      <c r="C84" s="156" t="s">
        <v>6</v>
      </c>
      <c r="D84" s="154">
        <v>1</v>
      </c>
      <c r="E84" s="155">
        <v>1</v>
      </c>
      <c r="F84" s="18">
        <v>0</v>
      </c>
      <c r="G84" s="175">
        <v>0</v>
      </c>
      <c r="H84" s="188" t="s">
        <v>93</v>
      </c>
      <c r="I84" s="162" t="s">
        <v>27</v>
      </c>
      <c r="J84" s="71">
        <v>30</v>
      </c>
      <c r="K84" s="15"/>
      <c r="L84" s="18">
        <v>30</v>
      </c>
      <c r="M84" s="21"/>
      <c r="N84" s="580"/>
      <c r="O84" s="707"/>
      <c r="P84" s="707"/>
      <c r="Q84" s="707"/>
      <c r="R84" s="707"/>
      <c r="S84" s="707"/>
      <c r="T84" s="707"/>
      <c r="U84" s="707"/>
      <c r="V84" s="707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</row>
    <row r="85" spans="1:22" ht="12.75">
      <c r="A85" s="33">
        <v>3</v>
      </c>
      <c r="B85" s="143" t="s">
        <v>118</v>
      </c>
      <c r="C85" s="156" t="s">
        <v>6</v>
      </c>
      <c r="D85" s="154">
        <v>2</v>
      </c>
      <c r="E85" s="155">
        <v>1</v>
      </c>
      <c r="F85" s="18">
        <v>1</v>
      </c>
      <c r="G85" s="175">
        <v>0.5</v>
      </c>
      <c r="H85" s="188" t="s">
        <v>93</v>
      </c>
      <c r="I85" s="145" t="s">
        <v>35</v>
      </c>
      <c r="J85" s="71">
        <v>30</v>
      </c>
      <c r="K85" s="18">
        <v>30</v>
      </c>
      <c r="L85" s="18"/>
      <c r="M85" s="21"/>
      <c r="N85" s="544"/>
      <c r="O85" s="544"/>
      <c r="P85" s="544"/>
      <c r="Q85" s="544"/>
      <c r="R85" s="544"/>
      <c r="S85" s="544"/>
      <c r="T85" s="544"/>
      <c r="U85" s="544"/>
      <c r="V85" s="544"/>
    </row>
    <row r="86" spans="1:22" ht="13.5" thickBot="1">
      <c r="A86" s="273">
        <v>4</v>
      </c>
      <c r="B86" s="886" t="s">
        <v>119</v>
      </c>
      <c r="C86" s="219" t="s">
        <v>6</v>
      </c>
      <c r="D86" s="126">
        <v>2</v>
      </c>
      <c r="E86" s="197">
        <v>1</v>
      </c>
      <c r="F86" s="198">
        <v>1</v>
      </c>
      <c r="G86" s="198">
        <v>0.5</v>
      </c>
      <c r="H86" s="188" t="s">
        <v>93</v>
      </c>
      <c r="I86" s="70" t="s">
        <v>35</v>
      </c>
      <c r="J86" s="83">
        <v>30</v>
      </c>
      <c r="K86" s="132">
        <v>30</v>
      </c>
      <c r="L86" s="132"/>
      <c r="M86" s="64"/>
      <c r="N86" s="544"/>
      <c r="O86" s="544"/>
      <c r="P86" s="544"/>
      <c r="Q86" s="544"/>
      <c r="R86" s="544"/>
      <c r="S86" s="544"/>
      <c r="T86" s="544"/>
      <c r="U86" s="544"/>
      <c r="V86" s="544"/>
    </row>
    <row r="87" spans="1:22" s="440" customFormat="1" ht="13.5" thickBot="1">
      <c r="A87" s="474"/>
      <c r="B87" s="473" t="s">
        <v>73</v>
      </c>
      <c r="C87" s="474"/>
      <c r="D87" s="475">
        <f>SUM(D83:D86)</f>
        <v>7</v>
      </c>
      <c r="E87" s="476">
        <f>SUM(E83:E86)</f>
        <v>4</v>
      </c>
      <c r="F87" s="439">
        <f>SUM(F83:F86)</f>
        <v>3</v>
      </c>
      <c r="G87" s="439">
        <f>SUM(G83:G86)</f>
        <v>3</v>
      </c>
      <c r="H87" s="477" t="s">
        <v>61</v>
      </c>
      <c r="I87" s="437" t="s">
        <v>61</v>
      </c>
      <c r="J87" s="438">
        <f>SUM(J83:J86)</f>
        <v>120</v>
      </c>
      <c r="K87" s="439">
        <f>SUM(K85:K86)</f>
        <v>60</v>
      </c>
      <c r="L87" s="439">
        <f>SUM(L83:L84)</f>
        <v>60</v>
      </c>
      <c r="M87" s="458"/>
      <c r="N87" s="544"/>
      <c r="O87" s="544"/>
      <c r="P87" s="544"/>
      <c r="Q87" s="544"/>
      <c r="R87" s="544"/>
      <c r="S87" s="544"/>
      <c r="T87" s="544"/>
      <c r="U87" s="544"/>
      <c r="V87" s="544"/>
    </row>
    <row r="88" spans="1:22" s="440" customFormat="1" ht="12.75">
      <c r="A88" s="480"/>
      <c r="B88" s="479" t="s">
        <v>168</v>
      </c>
      <c r="C88" s="480"/>
      <c r="D88" s="789">
        <f>SUM(G87)</f>
        <v>3</v>
      </c>
      <c r="E88" s="481"/>
      <c r="F88" s="482"/>
      <c r="G88" s="482"/>
      <c r="H88" s="483" t="s">
        <v>61</v>
      </c>
      <c r="I88" s="446" t="s">
        <v>61</v>
      </c>
      <c r="J88" s="447"/>
      <c r="K88" s="444"/>
      <c r="L88" s="444"/>
      <c r="M88" s="448"/>
      <c r="N88" s="544"/>
      <c r="O88" s="544"/>
      <c r="P88" s="544"/>
      <c r="Q88" s="544"/>
      <c r="R88" s="544"/>
      <c r="S88" s="544"/>
      <c r="T88" s="544"/>
      <c r="U88" s="544"/>
      <c r="V88" s="544"/>
    </row>
    <row r="89" spans="1:22" s="440" customFormat="1" ht="13.5" thickBot="1">
      <c r="A89" s="487"/>
      <c r="B89" s="486" t="s">
        <v>169</v>
      </c>
      <c r="C89" s="487"/>
      <c r="D89" s="790">
        <v>3</v>
      </c>
      <c r="E89" s="489"/>
      <c r="F89" s="490"/>
      <c r="G89" s="490"/>
      <c r="H89" s="491" t="s">
        <v>61</v>
      </c>
      <c r="I89" s="454" t="s">
        <v>61</v>
      </c>
      <c r="J89" s="891">
        <v>90</v>
      </c>
      <c r="K89" s="452"/>
      <c r="L89" s="452"/>
      <c r="M89" s="456"/>
      <c r="N89" s="544"/>
      <c r="O89" s="544"/>
      <c r="P89" s="544"/>
      <c r="Q89" s="544"/>
      <c r="R89" s="544"/>
      <c r="S89" s="544"/>
      <c r="T89" s="544"/>
      <c r="U89" s="544"/>
      <c r="V89" s="544"/>
    </row>
    <row r="90" spans="1:22" s="396" customFormat="1" ht="13.5" thickBot="1">
      <c r="A90" s="626" t="s">
        <v>6</v>
      </c>
      <c r="B90" s="424" t="s">
        <v>189</v>
      </c>
      <c r="C90" s="424"/>
      <c r="D90" s="424"/>
      <c r="E90" s="424"/>
      <c r="F90" s="408"/>
      <c r="G90" s="510"/>
      <c r="H90" s="408"/>
      <c r="I90" s="409"/>
      <c r="J90" s="409"/>
      <c r="K90" s="409"/>
      <c r="L90" s="409"/>
      <c r="M90" s="410"/>
      <c r="N90" s="544"/>
      <c r="O90" s="544"/>
      <c r="P90" s="544"/>
      <c r="Q90" s="544"/>
      <c r="R90" s="544"/>
      <c r="S90" s="544"/>
      <c r="T90" s="544"/>
      <c r="U90" s="544"/>
      <c r="V90" s="544"/>
    </row>
    <row r="91" spans="1:22" ht="12.75">
      <c r="A91" s="254">
        <v>1</v>
      </c>
      <c r="B91" s="180" t="s">
        <v>94</v>
      </c>
      <c r="C91" s="272"/>
      <c r="D91" s="208"/>
      <c r="E91" s="209"/>
      <c r="F91" s="203"/>
      <c r="G91" s="191"/>
      <c r="H91" s="191" t="s">
        <v>231</v>
      </c>
      <c r="I91" s="48"/>
      <c r="J91" s="40"/>
      <c r="K91" s="31"/>
      <c r="L91" s="31"/>
      <c r="M91" s="32"/>
      <c r="N91" s="544"/>
      <c r="O91" s="544"/>
      <c r="P91" s="544"/>
      <c r="Q91" s="544"/>
      <c r="R91" s="544"/>
      <c r="S91" s="544"/>
      <c r="T91" s="544"/>
      <c r="U91" s="544"/>
      <c r="V91" s="544"/>
    </row>
    <row r="92" spans="1:22" ht="12.75">
      <c r="A92" s="246"/>
      <c r="B92" s="181" t="s">
        <v>140</v>
      </c>
      <c r="C92" s="184" t="s">
        <v>6</v>
      </c>
      <c r="D92" s="186">
        <v>2</v>
      </c>
      <c r="E92" s="187">
        <v>1.5</v>
      </c>
      <c r="F92" s="188">
        <v>0.5</v>
      </c>
      <c r="G92" s="188">
        <v>2</v>
      </c>
      <c r="H92" s="188" t="s">
        <v>93</v>
      </c>
      <c r="I92" s="183" t="s">
        <v>27</v>
      </c>
      <c r="J92" s="248">
        <v>30</v>
      </c>
      <c r="K92" s="247"/>
      <c r="L92" s="188">
        <v>30</v>
      </c>
      <c r="M92" s="21"/>
      <c r="N92" s="544"/>
      <c r="O92" s="544"/>
      <c r="P92" s="544"/>
      <c r="Q92" s="544"/>
      <c r="R92" s="544"/>
      <c r="S92" s="544"/>
      <c r="T92" s="544"/>
      <c r="U92" s="544"/>
      <c r="V92" s="544"/>
    </row>
    <row r="93" spans="1:22" ht="12.75">
      <c r="A93" s="246"/>
      <c r="B93" s="181" t="s">
        <v>95</v>
      </c>
      <c r="C93" s="184" t="s">
        <v>6</v>
      </c>
      <c r="D93" s="186">
        <v>2</v>
      </c>
      <c r="E93" s="187">
        <v>1.5</v>
      </c>
      <c r="F93" s="188">
        <v>0.5</v>
      </c>
      <c r="G93" s="188">
        <v>2</v>
      </c>
      <c r="H93" s="188" t="s">
        <v>93</v>
      </c>
      <c r="I93" s="183" t="s">
        <v>27</v>
      </c>
      <c r="J93" s="248">
        <v>30</v>
      </c>
      <c r="K93" s="247"/>
      <c r="L93" s="188">
        <v>30</v>
      </c>
      <c r="M93" s="21"/>
      <c r="N93" s="544"/>
      <c r="O93" s="544"/>
      <c r="P93" s="544"/>
      <c r="Q93" s="544"/>
      <c r="R93" s="544"/>
      <c r="S93" s="544"/>
      <c r="T93" s="544"/>
      <c r="U93" s="544"/>
      <c r="V93" s="544"/>
    </row>
    <row r="94" spans="1:22" ht="12.75">
      <c r="A94" s="246"/>
      <c r="B94" s="181" t="s">
        <v>96</v>
      </c>
      <c r="C94" s="184" t="s">
        <v>6</v>
      </c>
      <c r="D94" s="186">
        <v>2</v>
      </c>
      <c r="E94" s="187">
        <v>1.5</v>
      </c>
      <c r="F94" s="188">
        <v>0.5</v>
      </c>
      <c r="G94" s="188">
        <v>2</v>
      </c>
      <c r="H94" s="188" t="s">
        <v>93</v>
      </c>
      <c r="I94" s="20" t="s">
        <v>27</v>
      </c>
      <c r="J94" s="71">
        <v>30</v>
      </c>
      <c r="K94" s="15"/>
      <c r="L94" s="18">
        <v>30</v>
      </c>
      <c r="M94" s="21"/>
      <c r="N94" s="544"/>
      <c r="O94" s="544"/>
      <c r="P94" s="544"/>
      <c r="Q94" s="544"/>
      <c r="R94" s="544"/>
      <c r="S94" s="544"/>
      <c r="T94" s="544"/>
      <c r="U94" s="544"/>
      <c r="V94" s="544"/>
    </row>
    <row r="95" spans="1:22" ht="13.5" thickBot="1">
      <c r="A95" s="246"/>
      <c r="B95" s="181" t="s">
        <v>97</v>
      </c>
      <c r="C95" s="184" t="s">
        <v>6</v>
      </c>
      <c r="D95" s="186">
        <v>2</v>
      </c>
      <c r="E95" s="187">
        <v>1.5</v>
      </c>
      <c r="F95" s="188">
        <v>0.5</v>
      </c>
      <c r="G95" s="188">
        <v>2</v>
      </c>
      <c r="H95" s="188" t="s">
        <v>93</v>
      </c>
      <c r="I95" s="20" t="s">
        <v>27</v>
      </c>
      <c r="J95" s="71">
        <v>30</v>
      </c>
      <c r="K95" s="15"/>
      <c r="L95" s="18">
        <v>30</v>
      </c>
      <c r="M95" s="21"/>
      <c r="N95" s="544"/>
      <c r="O95" s="544"/>
      <c r="P95" s="544"/>
      <c r="Q95" s="544"/>
      <c r="R95" s="544"/>
      <c r="S95" s="544"/>
      <c r="T95" s="544"/>
      <c r="U95" s="544"/>
      <c r="V95" s="544"/>
    </row>
    <row r="96" spans="1:22" s="440" customFormat="1" ht="13.5" thickBot="1">
      <c r="A96" s="474"/>
      <c r="B96" s="473" t="s">
        <v>73</v>
      </c>
      <c r="C96" s="474"/>
      <c r="D96" s="475">
        <f>SUM(D92:D95)</f>
        <v>8</v>
      </c>
      <c r="E96" s="476">
        <f>SUM(E92:E95)</f>
        <v>6</v>
      </c>
      <c r="F96" s="439">
        <f>SUM(F92:F95)</f>
        <v>2</v>
      </c>
      <c r="G96" s="439">
        <f>SUM(G92:G95)</f>
        <v>8</v>
      </c>
      <c r="H96" s="477" t="s">
        <v>61</v>
      </c>
      <c r="I96" s="437" t="s">
        <v>61</v>
      </c>
      <c r="J96" s="457">
        <f>SUM(J92:J95)</f>
        <v>120</v>
      </c>
      <c r="K96" s="439"/>
      <c r="L96" s="439">
        <f>SUM(L92:L95)</f>
        <v>120</v>
      </c>
      <c r="M96" s="458"/>
      <c r="N96" s="544"/>
      <c r="O96" s="544"/>
      <c r="P96" s="544"/>
      <c r="Q96" s="544"/>
      <c r="R96" s="544"/>
      <c r="S96" s="544"/>
      <c r="T96" s="544"/>
      <c r="U96" s="544"/>
      <c r="V96" s="544"/>
    </row>
    <row r="97" spans="1:22" s="440" customFormat="1" ht="12.75">
      <c r="A97" s="518"/>
      <c r="B97" s="517" t="s">
        <v>168</v>
      </c>
      <c r="C97" s="518"/>
      <c r="D97" s="642">
        <f>SUM(G96)</f>
        <v>8</v>
      </c>
      <c r="E97" s="519"/>
      <c r="F97" s="520"/>
      <c r="G97" s="520"/>
      <c r="H97" s="521" t="s">
        <v>61</v>
      </c>
      <c r="I97" s="464" t="s">
        <v>61</v>
      </c>
      <c r="J97" s="465"/>
      <c r="K97" s="462"/>
      <c r="L97" s="462"/>
      <c r="M97" s="466"/>
      <c r="N97" s="544"/>
      <c r="O97" s="544"/>
      <c r="P97" s="544"/>
      <c r="Q97" s="544"/>
      <c r="R97" s="544"/>
      <c r="S97" s="544"/>
      <c r="T97" s="544"/>
      <c r="U97" s="544"/>
      <c r="V97" s="544"/>
    </row>
    <row r="98" spans="1:22" s="440" customFormat="1" ht="13.5" thickBot="1">
      <c r="A98" s="647"/>
      <c r="B98" s="524" t="s">
        <v>169</v>
      </c>
      <c r="C98" s="525"/>
      <c r="D98" s="526"/>
      <c r="E98" s="526"/>
      <c r="F98" s="526"/>
      <c r="G98" s="526"/>
      <c r="H98" s="526" t="s">
        <v>61</v>
      </c>
      <c r="I98" s="471" t="s">
        <v>61</v>
      </c>
      <c r="J98" s="472"/>
      <c r="K98" s="470"/>
      <c r="L98" s="470"/>
      <c r="M98" s="471"/>
      <c r="N98" s="544"/>
      <c r="O98" s="544"/>
      <c r="P98" s="544"/>
      <c r="Q98" s="544"/>
      <c r="R98" s="544"/>
      <c r="S98" s="544"/>
      <c r="T98" s="544"/>
      <c r="U98" s="544"/>
      <c r="V98" s="544"/>
    </row>
    <row r="99" spans="1:22" s="396" customFormat="1" ht="13.5" thickBot="1">
      <c r="A99" s="626" t="s">
        <v>7</v>
      </c>
      <c r="B99" s="424" t="s">
        <v>190</v>
      </c>
      <c r="C99" s="424"/>
      <c r="D99" s="408"/>
      <c r="E99" s="408"/>
      <c r="F99" s="408"/>
      <c r="G99" s="510"/>
      <c r="H99" s="408"/>
      <c r="I99" s="409"/>
      <c r="J99" s="409"/>
      <c r="K99" s="409"/>
      <c r="L99" s="409"/>
      <c r="M99" s="410"/>
      <c r="N99" s="544"/>
      <c r="O99" s="544"/>
      <c r="P99" s="544"/>
      <c r="Q99" s="544"/>
      <c r="R99" s="544"/>
      <c r="S99" s="544"/>
      <c r="T99" s="544"/>
      <c r="U99" s="544"/>
      <c r="V99" s="544"/>
    </row>
    <row r="100" spans="1:22" ht="12.75">
      <c r="A100" s="331">
        <v>1</v>
      </c>
      <c r="B100" s="249" t="s">
        <v>99</v>
      </c>
      <c r="C100" s="179" t="s">
        <v>6</v>
      </c>
      <c r="D100" s="186">
        <v>2</v>
      </c>
      <c r="E100" s="187">
        <v>1.5</v>
      </c>
      <c r="F100" s="188">
        <v>0.5</v>
      </c>
      <c r="G100" s="188">
        <v>0.5</v>
      </c>
      <c r="H100" s="188" t="s">
        <v>93</v>
      </c>
      <c r="I100" s="71" t="s">
        <v>27</v>
      </c>
      <c r="J100" s="151">
        <v>30</v>
      </c>
      <c r="K100" s="18">
        <v>30</v>
      </c>
      <c r="L100" s="15"/>
      <c r="M100" s="21"/>
      <c r="N100" s="544"/>
      <c r="O100" s="544"/>
      <c r="P100" s="544"/>
      <c r="Q100" s="544"/>
      <c r="R100" s="544"/>
      <c r="S100" s="544"/>
      <c r="T100" s="544"/>
      <c r="U100" s="544"/>
      <c r="V100" s="544"/>
    </row>
    <row r="101" spans="1:22" ht="12.75">
      <c r="A101" s="246">
        <v>2</v>
      </c>
      <c r="B101" s="181" t="s">
        <v>205</v>
      </c>
      <c r="C101" s="184" t="s">
        <v>6</v>
      </c>
      <c r="D101" s="186">
        <v>3</v>
      </c>
      <c r="E101" s="187">
        <v>2</v>
      </c>
      <c r="F101" s="188">
        <v>1</v>
      </c>
      <c r="G101" s="188">
        <v>3</v>
      </c>
      <c r="H101" s="188" t="s">
        <v>198</v>
      </c>
      <c r="I101" s="183" t="s">
        <v>27</v>
      </c>
      <c r="J101" s="248">
        <v>60</v>
      </c>
      <c r="K101" s="188">
        <v>30</v>
      </c>
      <c r="L101" s="188">
        <v>30</v>
      </c>
      <c r="M101" s="249"/>
      <c r="N101" s="544"/>
      <c r="O101" s="544"/>
      <c r="P101" s="544"/>
      <c r="Q101" s="544"/>
      <c r="R101" s="544"/>
      <c r="S101" s="544"/>
      <c r="T101" s="544"/>
      <c r="U101" s="544"/>
      <c r="V101" s="544"/>
    </row>
    <row r="102" spans="1:22" s="261" customFormat="1" ht="12.75">
      <c r="A102" s="246">
        <v>3</v>
      </c>
      <c r="B102" s="314" t="s">
        <v>104</v>
      </c>
      <c r="C102" s="315" t="s">
        <v>6</v>
      </c>
      <c r="D102" s="316">
        <v>1</v>
      </c>
      <c r="E102" s="317">
        <v>1</v>
      </c>
      <c r="F102" s="290">
        <v>0</v>
      </c>
      <c r="G102" s="290">
        <v>0.5</v>
      </c>
      <c r="H102" s="290" t="s">
        <v>93</v>
      </c>
      <c r="I102" s="319" t="s">
        <v>27</v>
      </c>
      <c r="J102" s="320">
        <v>30</v>
      </c>
      <c r="K102" s="290">
        <v>30</v>
      </c>
      <c r="L102" s="290"/>
      <c r="M102" s="177"/>
      <c r="N102" s="690"/>
      <c r="O102" s="690"/>
      <c r="P102" s="690"/>
      <c r="Q102" s="690"/>
      <c r="R102" s="690"/>
      <c r="S102" s="690"/>
      <c r="T102" s="690"/>
      <c r="U102" s="690"/>
      <c r="V102" s="690"/>
    </row>
    <row r="103" spans="1:22" ht="13.5" thickBot="1">
      <c r="A103" s="250">
        <v>4</v>
      </c>
      <c r="B103" s="321" t="s">
        <v>105</v>
      </c>
      <c r="C103" s="322" t="s">
        <v>6</v>
      </c>
      <c r="D103" s="323">
        <v>3</v>
      </c>
      <c r="E103" s="324">
        <v>2</v>
      </c>
      <c r="F103" s="325">
        <v>1</v>
      </c>
      <c r="G103" s="325">
        <v>2</v>
      </c>
      <c r="H103" s="290" t="s">
        <v>198</v>
      </c>
      <c r="I103" s="326" t="s">
        <v>27</v>
      </c>
      <c r="J103" s="322">
        <v>45</v>
      </c>
      <c r="K103" s="325">
        <v>15</v>
      </c>
      <c r="L103" s="325">
        <v>30</v>
      </c>
      <c r="M103" s="252"/>
      <c r="N103" s="544"/>
      <c r="O103" s="544"/>
      <c r="P103" s="544"/>
      <c r="Q103" s="544"/>
      <c r="R103" s="544"/>
      <c r="S103" s="544"/>
      <c r="T103" s="544"/>
      <c r="U103" s="544"/>
      <c r="V103" s="544"/>
    </row>
    <row r="104" spans="1:22" s="440" customFormat="1" ht="13.5" thickBot="1">
      <c r="A104" s="474"/>
      <c r="B104" s="473" t="s">
        <v>73</v>
      </c>
      <c r="C104" s="474"/>
      <c r="D104" s="475">
        <f>SUM(D100:D103)</f>
        <v>9</v>
      </c>
      <c r="E104" s="476">
        <f>SUM(E100:E103)</f>
        <v>6.5</v>
      </c>
      <c r="F104" s="439">
        <f>SUM(F100:F103)</f>
        <v>2.5</v>
      </c>
      <c r="G104" s="439">
        <f>SUM(G100:G103)</f>
        <v>6</v>
      </c>
      <c r="H104" s="477" t="s">
        <v>61</v>
      </c>
      <c r="I104" s="437" t="s">
        <v>61</v>
      </c>
      <c r="J104" s="438">
        <f>SUM(J100:J103)</f>
        <v>165</v>
      </c>
      <c r="K104" s="439">
        <f>SUM(K100:K103)</f>
        <v>105</v>
      </c>
      <c r="L104" s="439">
        <f>SUM(L103,L102,L101,L100)</f>
        <v>60</v>
      </c>
      <c r="M104" s="458"/>
      <c r="N104" s="544"/>
      <c r="O104" s="544"/>
      <c r="P104" s="544"/>
      <c r="Q104" s="544"/>
      <c r="R104" s="544"/>
      <c r="S104" s="544"/>
      <c r="T104" s="544"/>
      <c r="U104" s="544"/>
      <c r="V104" s="544"/>
    </row>
    <row r="105" spans="1:22" s="440" customFormat="1" ht="12.75">
      <c r="A105" s="480"/>
      <c r="B105" s="479" t="s">
        <v>168</v>
      </c>
      <c r="C105" s="480"/>
      <c r="D105" s="789">
        <f>SUM(G104)</f>
        <v>6</v>
      </c>
      <c r="E105" s="481"/>
      <c r="F105" s="482"/>
      <c r="G105" s="482"/>
      <c r="H105" s="483" t="s">
        <v>61</v>
      </c>
      <c r="I105" s="446" t="s">
        <v>61</v>
      </c>
      <c r="J105" s="447"/>
      <c r="K105" s="444"/>
      <c r="L105" s="444"/>
      <c r="M105" s="448"/>
      <c r="N105" s="544"/>
      <c r="O105" s="544"/>
      <c r="P105" s="544"/>
      <c r="Q105" s="544"/>
      <c r="R105" s="544"/>
      <c r="S105" s="544"/>
      <c r="T105" s="544"/>
      <c r="U105" s="544"/>
      <c r="V105" s="544"/>
    </row>
    <row r="106" spans="1:22" s="440" customFormat="1" ht="13.5" thickBot="1">
      <c r="A106" s="487"/>
      <c r="B106" s="486" t="s">
        <v>169</v>
      </c>
      <c r="C106" s="487"/>
      <c r="D106" s="488"/>
      <c r="E106" s="489"/>
      <c r="F106" s="490"/>
      <c r="G106" s="490"/>
      <c r="H106" s="491" t="s">
        <v>61</v>
      </c>
      <c r="I106" s="454" t="s">
        <v>61</v>
      </c>
      <c r="J106" s="455"/>
      <c r="K106" s="452"/>
      <c r="L106" s="452"/>
      <c r="M106" s="456"/>
      <c r="N106" s="544"/>
      <c r="O106" s="544"/>
      <c r="P106" s="544"/>
      <c r="Q106" s="544"/>
      <c r="R106" s="544"/>
      <c r="S106" s="544"/>
      <c r="T106" s="544"/>
      <c r="U106" s="544"/>
      <c r="V106" s="544"/>
    </row>
    <row r="107" spans="1:22" s="396" customFormat="1" ht="13.5" thickBot="1">
      <c r="A107" s="626" t="s">
        <v>8</v>
      </c>
      <c r="B107" s="424" t="s">
        <v>191</v>
      </c>
      <c r="C107" s="424"/>
      <c r="D107" s="408"/>
      <c r="E107" s="408"/>
      <c r="F107" s="408"/>
      <c r="G107" s="510"/>
      <c r="H107" s="408"/>
      <c r="I107" s="409"/>
      <c r="J107" s="409"/>
      <c r="K107" s="409"/>
      <c r="L107" s="409"/>
      <c r="M107" s="410"/>
      <c r="N107" s="544"/>
      <c r="O107" s="544"/>
      <c r="P107" s="544"/>
      <c r="Q107" s="544"/>
      <c r="R107" s="544"/>
      <c r="S107" s="544"/>
      <c r="T107" s="544"/>
      <c r="U107" s="544"/>
      <c r="V107" s="544"/>
    </row>
    <row r="108" spans="1:22" s="396" customFormat="1" ht="13.5" thickBot="1">
      <c r="A108" s="626" t="s">
        <v>56</v>
      </c>
      <c r="B108" s="424" t="s">
        <v>192</v>
      </c>
      <c r="C108" s="424"/>
      <c r="D108" s="408"/>
      <c r="E108" s="408"/>
      <c r="F108" s="408"/>
      <c r="G108" s="510"/>
      <c r="H108" s="408"/>
      <c r="I108" s="411"/>
      <c r="J108" s="411"/>
      <c r="K108" s="411"/>
      <c r="L108" s="411"/>
      <c r="M108" s="537"/>
      <c r="N108" s="544"/>
      <c r="O108" s="544"/>
      <c r="P108" s="544"/>
      <c r="Q108" s="544"/>
      <c r="R108" s="544"/>
      <c r="S108" s="544"/>
      <c r="T108" s="544"/>
      <c r="U108" s="544"/>
      <c r="V108" s="544"/>
    </row>
    <row r="109" spans="1:22" ht="12.75">
      <c r="A109" s="272">
        <v>1</v>
      </c>
      <c r="B109" s="180" t="s">
        <v>247</v>
      </c>
      <c r="C109" s="176" t="s">
        <v>6</v>
      </c>
      <c r="D109" s="189">
        <v>2</v>
      </c>
      <c r="E109" s="190">
        <v>1</v>
      </c>
      <c r="F109" s="191">
        <v>1</v>
      </c>
      <c r="G109" s="191">
        <v>2</v>
      </c>
      <c r="H109" s="188" t="s">
        <v>93</v>
      </c>
      <c r="I109" s="298" t="s">
        <v>27</v>
      </c>
      <c r="J109" s="295">
        <v>30</v>
      </c>
      <c r="K109" s="172"/>
      <c r="L109" s="172">
        <v>30</v>
      </c>
      <c r="M109" s="327"/>
      <c r="N109" s="544"/>
      <c r="O109" s="544"/>
      <c r="P109" s="544"/>
      <c r="Q109" s="544"/>
      <c r="R109" s="544"/>
      <c r="S109" s="544"/>
      <c r="T109" s="544"/>
      <c r="U109" s="544"/>
      <c r="V109" s="544"/>
    </row>
    <row r="110" spans="1:22" ht="13.5" thickBot="1">
      <c r="A110" s="272">
        <v>2</v>
      </c>
      <c r="B110" s="180" t="s">
        <v>248</v>
      </c>
      <c r="C110" s="176" t="s">
        <v>6</v>
      </c>
      <c r="D110" s="189">
        <v>2</v>
      </c>
      <c r="E110" s="190">
        <v>1</v>
      </c>
      <c r="F110" s="191">
        <v>1</v>
      </c>
      <c r="G110" s="191">
        <v>2</v>
      </c>
      <c r="H110" s="188" t="s">
        <v>93</v>
      </c>
      <c r="I110" s="298" t="s">
        <v>27</v>
      </c>
      <c r="J110" s="295">
        <v>30</v>
      </c>
      <c r="K110" s="172"/>
      <c r="L110" s="172">
        <v>30</v>
      </c>
      <c r="M110" s="327"/>
      <c r="N110" s="544"/>
      <c r="O110" s="544"/>
      <c r="P110" s="544"/>
      <c r="Q110" s="544"/>
      <c r="R110" s="544"/>
      <c r="S110" s="544"/>
      <c r="T110" s="544"/>
      <c r="U110" s="544"/>
      <c r="V110" s="544"/>
    </row>
    <row r="111" spans="1:22" s="440" customFormat="1" ht="13.5" thickBot="1">
      <c r="A111" s="474"/>
      <c r="B111" s="473" t="s">
        <v>73</v>
      </c>
      <c r="C111" s="474"/>
      <c r="D111" s="475">
        <f>SUM(D109:D110)</f>
        <v>4</v>
      </c>
      <c r="E111" s="476">
        <f>SUM(E109:E110)</f>
        <v>2</v>
      </c>
      <c r="F111" s="439">
        <f>SUM(F109:F110)</f>
        <v>2</v>
      </c>
      <c r="G111" s="439">
        <f>SUM(G109:G110)</f>
        <v>4</v>
      </c>
      <c r="H111" s="477" t="s">
        <v>61</v>
      </c>
      <c r="I111" s="608" t="s">
        <v>61</v>
      </c>
      <c r="J111" s="609">
        <f>SUM(J109:J110)</f>
        <v>60</v>
      </c>
      <c r="K111" s="435"/>
      <c r="L111" s="435">
        <f>SUM(L109:L110)</f>
        <v>60</v>
      </c>
      <c r="M111" s="610"/>
      <c r="N111" s="544"/>
      <c r="O111" s="544"/>
      <c r="P111" s="544"/>
      <c r="Q111" s="544"/>
      <c r="R111" s="544"/>
      <c r="S111" s="544"/>
      <c r="T111" s="544"/>
      <c r="U111" s="544"/>
      <c r="V111" s="544"/>
    </row>
    <row r="112" spans="1:22" s="440" customFormat="1" ht="12.75">
      <c r="A112" s="480"/>
      <c r="B112" s="479" t="s">
        <v>168</v>
      </c>
      <c r="C112" s="480"/>
      <c r="D112" s="789">
        <f>SUM(G111)</f>
        <v>4</v>
      </c>
      <c r="E112" s="481"/>
      <c r="F112" s="482"/>
      <c r="G112" s="482"/>
      <c r="H112" s="483" t="s">
        <v>61</v>
      </c>
      <c r="I112" s="616" t="s">
        <v>61</v>
      </c>
      <c r="J112" s="617"/>
      <c r="K112" s="614"/>
      <c r="L112" s="614"/>
      <c r="M112" s="618"/>
      <c r="N112" s="544"/>
      <c r="O112" s="544"/>
      <c r="P112" s="544"/>
      <c r="Q112" s="544"/>
      <c r="R112" s="544"/>
      <c r="S112" s="544"/>
      <c r="T112" s="544"/>
      <c r="U112" s="544"/>
      <c r="V112" s="544"/>
    </row>
    <row r="113" spans="1:22" s="440" customFormat="1" ht="13.5" thickBot="1">
      <c r="A113" s="487"/>
      <c r="B113" s="486" t="s">
        <v>169</v>
      </c>
      <c r="C113" s="487"/>
      <c r="D113" s="488"/>
      <c r="E113" s="489"/>
      <c r="F113" s="490"/>
      <c r="G113" s="490"/>
      <c r="H113" s="491" t="s">
        <v>61</v>
      </c>
      <c r="I113" s="504" t="s">
        <v>61</v>
      </c>
      <c r="J113" s="505"/>
      <c r="K113" s="502"/>
      <c r="L113" s="502"/>
      <c r="M113" s="619"/>
      <c r="N113" s="544"/>
      <c r="O113" s="544"/>
      <c r="P113" s="544"/>
      <c r="Q113" s="544"/>
      <c r="R113" s="544"/>
      <c r="S113" s="544"/>
      <c r="T113" s="544"/>
      <c r="U113" s="544"/>
      <c r="V113" s="544"/>
    </row>
    <row r="114" spans="1:22" s="396" customFormat="1" ht="13.5" thickBot="1">
      <c r="A114" s="626" t="s">
        <v>57</v>
      </c>
      <c r="B114" s="424" t="s">
        <v>9</v>
      </c>
      <c r="C114" s="424"/>
      <c r="D114" s="408"/>
      <c r="E114" s="408"/>
      <c r="F114" s="408"/>
      <c r="G114" s="408"/>
      <c r="H114" s="408"/>
      <c r="I114" s="411"/>
      <c r="J114" s="411"/>
      <c r="K114" s="411"/>
      <c r="L114" s="411"/>
      <c r="M114" s="537"/>
      <c r="N114" s="544"/>
      <c r="O114" s="544"/>
      <c r="P114" s="544"/>
      <c r="Q114" s="544"/>
      <c r="R114" s="544"/>
      <c r="S114" s="544"/>
      <c r="T114" s="544"/>
      <c r="U114" s="544"/>
      <c r="V114" s="544"/>
    </row>
    <row r="115" spans="1:22" s="396" customFormat="1" ht="13.5" thickBot="1">
      <c r="A115" s="620" t="s">
        <v>143</v>
      </c>
      <c r="B115" s="552"/>
      <c r="C115" s="395"/>
      <c r="D115" s="395">
        <v>2</v>
      </c>
      <c r="E115" s="1096">
        <v>1</v>
      </c>
      <c r="F115" s="513">
        <v>1</v>
      </c>
      <c r="G115" s="621"/>
      <c r="H115" s="513" t="s">
        <v>215</v>
      </c>
      <c r="I115" s="394" t="s">
        <v>61</v>
      </c>
      <c r="J115" s="514">
        <v>40</v>
      </c>
      <c r="K115" s="394"/>
      <c r="L115" s="395"/>
      <c r="M115" s="515">
        <v>40</v>
      </c>
      <c r="N115" s="544"/>
      <c r="O115" s="544"/>
      <c r="P115" s="544"/>
      <c r="Q115" s="544"/>
      <c r="R115" s="544"/>
      <c r="S115" s="544"/>
      <c r="T115" s="544"/>
      <c r="U115" s="544"/>
      <c r="V115" s="544"/>
    </row>
    <row r="116" spans="1:22" s="380" customFormat="1" ht="13.5" thickBot="1">
      <c r="A116" s="1126" t="s">
        <v>212</v>
      </c>
      <c r="B116" s="1127"/>
      <c r="C116" s="639"/>
      <c r="D116" s="540">
        <f>SUM(D87,D96,D104,D111,D115)</f>
        <v>30</v>
      </c>
      <c r="E116" s="384">
        <f>SUM(E115,E111,E104,E96,E87)</f>
        <v>19.5</v>
      </c>
      <c r="F116" s="384">
        <f>SUM(F111,F104,F96,F87)</f>
        <v>9.5</v>
      </c>
      <c r="G116" s="384">
        <f>SUM(G111,G104,G96,G87)</f>
        <v>21</v>
      </c>
      <c r="H116" s="542"/>
      <c r="I116" s="381"/>
      <c r="J116" s="420">
        <f>SUM(J115,J111,J105,J104,J96,J87)</f>
        <v>505</v>
      </c>
      <c r="K116" s="384">
        <f>SUM(K111,K104,K87)</f>
        <v>165</v>
      </c>
      <c r="L116" s="385">
        <f>SUM(L111,L104,L96,L87)</f>
        <v>300</v>
      </c>
      <c r="M116" s="494">
        <f>SUM(M115)</f>
        <v>40</v>
      </c>
      <c r="N116" s="544"/>
      <c r="O116" s="544"/>
      <c r="P116" s="544"/>
      <c r="Q116" s="544"/>
      <c r="R116" s="544"/>
      <c r="S116" s="544"/>
      <c r="T116" s="544"/>
      <c r="U116" s="544"/>
      <c r="V116" s="544"/>
    </row>
    <row r="117" spans="1:22" ht="12.75">
      <c r="A117" s="371"/>
      <c r="B117" s="372"/>
      <c r="C117" s="210"/>
      <c r="D117" s="210"/>
      <c r="E117" s="210"/>
      <c r="F117" s="210"/>
      <c r="G117" s="211"/>
      <c r="H117" s="211"/>
      <c r="I117" s="6"/>
      <c r="J117" s="6"/>
      <c r="K117" s="6"/>
      <c r="L117" s="6"/>
      <c r="M117" s="9"/>
      <c r="N117" s="544"/>
      <c r="O117" s="544"/>
      <c r="P117" s="544"/>
      <c r="Q117" s="544"/>
      <c r="R117" s="544"/>
      <c r="S117" s="544"/>
      <c r="T117" s="544"/>
      <c r="U117" s="544"/>
      <c r="V117" s="544"/>
    </row>
    <row r="118" spans="1:22" ht="13.5" thickBot="1">
      <c r="A118" s="371"/>
      <c r="B118" s="372"/>
      <c r="C118" s="210"/>
      <c r="D118" s="210"/>
      <c r="E118" s="210"/>
      <c r="F118" s="210"/>
      <c r="G118" s="211"/>
      <c r="H118" s="211"/>
      <c r="I118" s="6"/>
      <c r="J118" s="6"/>
      <c r="K118" s="6"/>
      <c r="L118" s="6"/>
      <c r="M118" s="9"/>
      <c r="N118" s="544"/>
      <c r="O118" s="544"/>
      <c r="P118" s="544"/>
      <c r="Q118" s="544"/>
      <c r="R118" s="544"/>
      <c r="S118" s="544"/>
      <c r="T118" s="544"/>
      <c r="U118" s="544"/>
      <c r="V118" s="544"/>
    </row>
    <row r="119" spans="1:22" s="380" customFormat="1" ht="13.5" thickBot="1">
      <c r="A119" s="1117" t="s">
        <v>106</v>
      </c>
      <c r="B119" s="1118"/>
      <c r="C119" s="667" t="s">
        <v>61</v>
      </c>
      <c r="D119" s="1062">
        <f>SUM(D56,D116)</f>
        <v>60</v>
      </c>
      <c r="E119" s="384">
        <f>SUM(E56,E116)</f>
        <v>39.5</v>
      </c>
      <c r="F119" s="955">
        <f>SUM(F56,F116)</f>
        <v>19.5</v>
      </c>
      <c r="G119" s="384">
        <v>42.5</v>
      </c>
      <c r="H119" s="542"/>
      <c r="I119" s="383"/>
      <c r="J119" s="624">
        <f>SUM(J56,J116)</f>
        <v>1004</v>
      </c>
      <c r="K119" s="385">
        <f>SUM(K56,K116)</f>
        <v>304</v>
      </c>
      <c r="L119" s="385">
        <f>SUM(L56,L116)</f>
        <v>660</v>
      </c>
      <c r="M119" s="498">
        <f>SUM(M116)</f>
        <v>40</v>
      </c>
      <c r="N119" s="544"/>
      <c r="O119" s="544"/>
      <c r="P119" s="544"/>
      <c r="Q119" s="544"/>
      <c r="R119" s="544"/>
      <c r="S119" s="544"/>
      <c r="T119" s="544"/>
      <c r="U119" s="544"/>
      <c r="V119" s="544"/>
    </row>
    <row r="120" spans="1:22" ht="12.75">
      <c r="A120" s="729"/>
      <c r="B120" s="729"/>
      <c r="C120" s="707"/>
      <c r="D120" s="707"/>
      <c r="E120" s="707"/>
      <c r="F120" s="707"/>
      <c r="G120" s="707"/>
      <c r="H120" s="707"/>
      <c r="I120" s="707"/>
      <c r="J120" s="707"/>
      <c r="K120" s="707"/>
      <c r="L120" s="707"/>
      <c r="M120" s="707"/>
      <c r="N120" s="544"/>
      <c r="O120" s="544"/>
      <c r="P120" s="544"/>
      <c r="Q120" s="544"/>
      <c r="R120" s="544"/>
      <c r="S120" s="544"/>
      <c r="T120" s="544"/>
      <c r="U120" s="544"/>
      <c r="V120" s="544"/>
    </row>
    <row r="121" spans="1:22" ht="12.75">
      <c r="A121" s="721"/>
      <c r="B121" s="720"/>
      <c r="C121" s="721"/>
      <c r="D121" s="721"/>
      <c r="E121" s="721"/>
      <c r="F121" s="721"/>
      <c r="G121" s="707"/>
      <c r="H121" s="707"/>
      <c r="I121" s="707"/>
      <c r="J121" s="707"/>
      <c r="K121" s="707"/>
      <c r="L121" s="707"/>
      <c r="M121" s="707"/>
      <c r="N121" s="544"/>
      <c r="O121" s="544"/>
      <c r="P121" s="544"/>
      <c r="Q121" s="544"/>
      <c r="R121" s="544"/>
      <c r="S121" s="544"/>
      <c r="T121" s="544"/>
      <c r="U121" s="544"/>
      <c r="V121" s="544"/>
    </row>
    <row r="122" spans="1:22" ht="12.75">
      <c r="A122" s="721"/>
      <c r="B122" s="720" t="s">
        <v>239</v>
      </c>
      <c r="C122" s="721"/>
      <c r="D122" s="721"/>
      <c r="E122" s="721"/>
      <c r="F122" s="721"/>
      <c r="G122" s="707"/>
      <c r="H122" s="707"/>
      <c r="I122" s="707"/>
      <c r="J122" s="707"/>
      <c r="K122" s="707"/>
      <c r="L122" s="707"/>
      <c r="M122" s="707"/>
      <c r="N122" s="544"/>
      <c r="O122" s="544"/>
      <c r="P122" s="544"/>
      <c r="Q122" s="544"/>
      <c r="R122" s="544"/>
      <c r="S122" s="544"/>
      <c r="T122" s="544"/>
      <c r="U122" s="544"/>
      <c r="V122" s="544"/>
    </row>
    <row r="123" spans="1:22" ht="12.75">
      <c r="A123" s="721"/>
      <c r="B123" s="720"/>
      <c r="C123" s="721"/>
      <c r="D123" s="721"/>
      <c r="E123" s="721"/>
      <c r="F123" s="721"/>
      <c r="G123" s="707"/>
      <c r="H123" s="707"/>
      <c r="I123" s="707"/>
      <c r="J123" s="707"/>
      <c r="K123" s="707"/>
      <c r="L123" s="707"/>
      <c r="M123" s="707"/>
      <c r="N123" s="544"/>
      <c r="O123" s="544"/>
      <c r="P123" s="544"/>
      <c r="Q123" s="544"/>
      <c r="R123" s="544"/>
      <c r="S123" s="544"/>
      <c r="T123" s="544"/>
      <c r="U123" s="544"/>
      <c r="V123" s="544"/>
    </row>
    <row r="125" spans="1:22" ht="12.75">
      <c r="A125" s="544"/>
      <c r="B125" s="544"/>
      <c r="C125" s="544"/>
      <c r="D125" s="544"/>
      <c r="E125" s="544"/>
      <c r="F125" s="544"/>
      <c r="G125" s="544"/>
      <c r="H125" s="544"/>
      <c r="I125" s="544"/>
      <c r="J125" s="544"/>
      <c r="K125" s="544"/>
      <c r="L125" s="544"/>
      <c r="M125" s="544"/>
      <c r="N125" s="544"/>
      <c r="O125" s="544"/>
      <c r="P125" s="544"/>
      <c r="Q125" s="544"/>
      <c r="R125" s="544"/>
      <c r="S125" s="544"/>
      <c r="T125" s="544"/>
      <c r="U125" s="544"/>
      <c r="V125" s="544"/>
    </row>
    <row r="126" spans="1:22" ht="15.75">
      <c r="A126" s="1155" t="s">
        <v>85</v>
      </c>
      <c r="B126" s="1156"/>
      <c r="C126" s="1156"/>
      <c r="D126" s="1156"/>
      <c r="E126" s="1156"/>
      <c r="F126" s="1156"/>
      <c r="G126" s="1156"/>
      <c r="H126" s="1156"/>
      <c r="I126" s="1156"/>
      <c r="J126" s="1156"/>
      <c r="K126" s="1156"/>
      <c r="L126" s="1156"/>
      <c r="M126" s="1156"/>
      <c r="N126" s="544"/>
      <c r="O126" s="544"/>
      <c r="P126" s="544"/>
      <c r="Q126" s="544"/>
      <c r="R126" s="544"/>
      <c r="S126" s="544"/>
      <c r="T126" s="544"/>
      <c r="U126" s="544"/>
      <c r="V126" s="544"/>
    </row>
    <row r="127" spans="1:22" ht="15.75">
      <c r="A127" s="1155" t="s">
        <v>214</v>
      </c>
      <c r="B127" s="1155"/>
      <c r="C127" s="1155"/>
      <c r="D127" s="1155"/>
      <c r="E127" s="1155"/>
      <c r="F127" s="1155"/>
      <c r="G127" s="1155"/>
      <c r="H127" s="1155"/>
      <c r="I127" s="1155"/>
      <c r="J127" s="1155"/>
      <c r="K127" s="1155"/>
      <c r="L127" s="1155"/>
      <c r="M127" s="1155"/>
      <c r="N127" s="544"/>
      <c r="O127" s="544"/>
      <c r="P127" s="544"/>
      <c r="Q127" s="544"/>
      <c r="R127" s="544"/>
      <c r="S127" s="544"/>
      <c r="T127" s="544"/>
      <c r="U127" s="544"/>
      <c r="V127" s="544"/>
    </row>
    <row r="128" spans="1:22" ht="12.75">
      <c r="A128" s="710"/>
      <c r="B128" s="711" t="s">
        <v>83</v>
      </c>
      <c r="C128" s="712"/>
      <c r="D128" s="710"/>
      <c r="E128" s="710"/>
      <c r="F128" s="710"/>
      <c r="G128" s="710"/>
      <c r="H128" s="710"/>
      <c r="I128" s="710"/>
      <c r="J128" s="710"/>
      <c r="K128" s="710"/>
      <c r="L128" s="710"/>
      <c r="M128" s="710"/>
      <c r="N128" s="544"/>
      <c r="O128" s="544"/>
      <c r="P128" s="544"/>
      <c r="Q128" s="544"/>
      <c r="R128" s="544"/>
      <c r="S128" s="544"/>
      <c r="T128" s="544"/>
      <c r="U128" s="544"/>
      <c r="V128" s="544"/>
    </row>
    <row r="129" spans="1:22" ht="12.75">
      <c r="A129" s="544"/>
      <c r="B129" s="544" t="s">
        <v>80</v>
      </c>
      <c r="C129" s="544"/>
      <c r="D129" s="544"/>
      <c r="E129" s="544"/>
      <c r="F129" s="544"/>
      <c r="G129" s="544"/>
      <c r="H129" s="544"/>
      <c r="I129" s="544"/>
      <c r="J129" s="544"/>
      <c r="K129" s="544"/>
      <c r="L129" s="544"/>
      <c r="M129" s="544"/>
      <c r="N129" s="544"/>
      <c r="O129" s="544"/>
      <c r="P129" s="544"/>
      <c r="Q129" s="544"/>
      <c r="R129" s="544"/>
      <c r="S129" s="544"/>
      <c r="T129" s="544"/>
      <c r="U129" s="544"/>
      <c r="V129" s="544"/>
    </row>
    <row r="130" spans="1:22" ht="12.75">
      <c r="A130" s="544"/>
      <c r="B130" s="544" t="s">
        <v>81</v>
      </c>
      <c r="C130" s="544"/>
      <c r="D130" s="544"/>
      <c r="E130" s="544"/>
      <c r="F130" s="544"/>
      <c r="G130" s="544"/>
      <c r="H130" s="544"/>
      <c r="I130" s="544"/>
      <c r="J130" s="544"/>
      <c r="K130" s="544"/>
      <c r="L130" s="544"/>
      <c r="M130" s="544"/>
      <c r="N130" s="544"/>
      <c r="O130" s="544"/>
      <c r="P130" s="544"/>
      <c r="Q130" s="544"/>
      <c r="R130" s="544"/>
      <c r="S130" s="544"/>
      <c r="T130" s="544"/>
      <c r="U130" s="544"/>
      <c r="V130" s="544"/>
    </row>
    <row r="131" spans="1:22" ht="12.75">
      <c r="A131" s="544"/>
      <c r="B131" s="713" t="s">
        <v>84</v>
      </c>
      <c r="C131" s="544"/>
      <c r="D131" s="544"/>
      <c r="E131" s="544"/>
      <c r="F131" s="544"/>
      <c r="G131" s="544"/>
      <c r="H131" s="544"/>
      <c r="I131" s="544"/>
      <c r="J131" s="544"/>
      <c r="K131" s="544"/>
      <c r="L131" s="544"/>
      <c r="M131" s="544"/>
      <c r="N131" s="544"/>
      <c r="O131" s="544"/>
      <c r="P131" s="544"/>
      <c r="Q131" s="544"/>
      <c r="R131" s="544"/>
      <c r="S131" s="544"/>
      <c r="T131" s="544"/>
      <c r="U131" s="544"/>
      <c r="V131" s="544"/>
    </row>
    <row r="132" spans="1:22" ht="12.75">
      <c r="A132" s="544"/>
      <c r="B132" s="544" t="s">
        <v>82</v>
      </c>
      <c r="C132" s="544"/>
      <c r="D132" s="544"/>
      <c r="E132" s="544"/>
      <c r="F132" s="544"/>
      <c r="G132" s="544"/>
      <c r="H132" s="544"/>
      <c r="I132" s="544"/>
      <c r="J132" s="544"/>
      <c r="K132" s="544"/>
      <c r="L132" s="544"/>
      <c r="M132" s="544"/>
      <c r="N132" s="544"/>
      <c r="O132" s="544"/>
      <c r="P132" s="544"/>
      <c r="Q132" s="544"/>
      <c r="R132" s="544"/>
      <c r="S132" s="544"/>
      <c r="T132" s="544"/>
      <c r="U132" s="544"/>
      <c r="V132" s="544"/>
    </row>
    <row r="133" spans="1:22" ht="12.75">
      <c r="A133" s="544"/>
      <c r="B133" s="544"/>
      <c r="C133" s="544"/>
      <c r="D133" s="544"/>
      <c r="E133" s="544"/>
      <c r="F133" s="544"/>
      <c r="G133" s="544"/>
      <c r="H133" s="544"/>
      <c r="I133" s="544"/>
      <c r="J133" s="544"/>
      <c r="K133" s="544"/>
      <c r="L133" s="544"/>
      <c r="M133" s="544"/>
      <c r="N133" s="544"/>
      <c r="O133" s="544"/>
      <c r="P133" s="544"/>
      <c r="Q133" s="544"/>
      <c r="R133" s="544"/>
      <c r="S133" s="544"/>
      <c r="T133" s="544"/>
      <c r="U133" s="544"/>
      <c r="V133" s="544"/>
    </row>
    <row r="134" spans="1:22" ht="13.5" thickBot="1">
      <c r="A134" s="544"/>
      <c r="B134" s="714" t="s">
        <v>107</v>
      </c>
      <c r="C134" s="544"/>
      <c r="D134" s="544"/>
      <c r="E134" s="544"/>
      <c r="F134" s="544"/>
      <c r="G134" s="565"/>
      <c r="H134" s="544"/>
      <c r="I134" s="544"/>
      <c r="J134" s="544"/>
      <c r="K134" s="544"/>
      <c r="L134" s="544"/>
      <c r="M134" s="544"/>
      <c r="N134" s="544"/>
      <c r="O134" s="544"/>
      <c r="P134" s="544"/>
      <c r="Q134" s="544"/>
      <c r="R134" s="544"/>
      <c r="S134" s="544"/>
      <c r="T134" s="544"/>
      <c r="U134" s="544"/>
      <c r="V134" s="544"/>
    </row>
    <row r="135" spans="1:22" ht="12.75">
      <c r="A135" s="65" t="s">
        <v>0</v>
      </c>
      <c r="B135" s="66"/>
      <c r="C135" s="73"/>
      <c r="D135" s="1111" t="s">
        <v>46</v>
      </c>
      <c r="E135" s="1112"/>
      <c r="F135" s="1112"/>
      <c r="G135" s="96" t="s">
        <v>34</v>
      </c>
      <c r="H135" s="3" t="s">
        <v>1</v>
      </c>
      <c r="I135" s="75" t="s">
        <v>39</v>
      </c>
      <c r="J135" s="1113" t="s">
        <v>49</v>
      </c>
      <c r="K135" s="1114"/>
      <c r="L135" s="1114"/>
      <c r="M135" s="1115"/>
      <c r="N135" s="544"/>
      <c r="O135" s="544"/>
      <c r="P135" s="544"/>
      <c r="Q135" s="544"/>
      <c r="R135" s="544"/>
      <c r="S135" s="544"/>
      <c r="T135" s="544"/>
      <c r="U135" s="544"/>
      <c r="V135" s="544"/>
    </row>
    <row r="136" spans="1:22" ht="12.75">
      <c r="A136" s="74"/>
      <c r="B136" s="67" t="s">
        <v>10</v>
      </c>
      <c r="C136" s="131" t="s">
        <v>37</v>
      </c>
      <c r="D136" s="78" t="s">
        <v>2</v>
      </c>
      <c r="E136" s="17" t="s">
        <v>43</v>
      </c>
      <c r="F136" s="81" t="s">
        <v>22</v>
      </c>
      <c r="G136" s="93" t="s">
        <v>47</v>
      </c>
      <c r="H136" s="7" t="s">
        <v>45</v>
      </c>
      <c r="I136" s="76" t="s">
        <v>40</v>
      </c>
      <c r="J136" s="126" t="s">
        <v>2</v>
      </c>
      <c r="K136" s="1116" t="s">
        <v>50</v>
      </c>
      <c r="L136" s="1116"/>
      <c r="M136" s="185" t="s">
        <v>152</v>
      </c>
      <c r="N136" s="544"/>
      <c r="O136" s="544"/>
      <c r="P136" s="544"/>
      <c r="Q136" s="544"/>
      <c r="R136" s="544"/>
      <c r="S136" s="544"/>
      <c r="T136" s="544"/>
      <c r="U136" s="544"/>
      <c r="V136" s="544"/>
    </row>
    <row r="137" spans="1:22" ht="12.75">
      <c r="A137" s="4"/>
      <c r="B137" s="67" t="s">
        <v>3</v>
      </c>
      <c r="C137" s="80"/>
      <c r="D137" s="55"/>
      <c r="E137" s="17" t="s">
        <v>11</v>
      </c>
      <c r="F137" s="38" t="s">
        <v>28</v>
      </c>
      <c r="G137" s="94" t="s">
        <v>68</v>
      </c>
      <c r="H137" s="7"/>
      <c r="I137" s="77" t="s">
        <v>41</v>
      </c>
      <c r="J137" s="86"/>
      <c r="K137" s="84" t="s">
        <v>12</v>
      </c>
      <c r="L137" s="125" t="s">
        <v>13</v>
      </c>
      <c r="M137" s="79"/>
      <c r="N137" s="544"/>
      <c r="O137" s="544"/>
      <c r="P137" s="544"/>
      <c r="Q137" s="544"/>
      <c r="R137" s="544"/>
      <c r="S137" s="544"/>
      <c r="T137" s="544"/>
      <c r="U137" s="544"/>
      <c r="V137" s="544"/>
    </row>
    <row r="138" spans="1:22" ht="12.75">
      <c r="A138" s="55"/>
      <c r="B138" s="67"/>
      <c r="C138" s="6"/>
      <c r="D138" s="55"/>
      <c r="E138" s="17" t="s">
        <v>38</v>
      </c>
      <c r="F138" s="68" t="s">
        <v>23</v>
      </c>
      <c r="G138" s="85" t="s">
        <v>69</v>
      </c>
      <c r="H138" s="6"/>
      <c r="I138" s="76" t="s">
        <v>42</v>
      </c>
      <c r="J138" s="87"/>
      <c r="K138" s="52"/>
      <c r="L138" s="95"/>
      <c r="M138" s="39"/>
      <c r="N138" s="544"/>
      <c r="O138" s="544"/>
      <c r="P138" s="544"/>
      <c r="Q138" s="544"/>
      <c r="R138" s="544"/>
      <c r="S138" s="544"/>
      <c r="T138" s="544"/>
      <c r="U138" s="544"/>
      <c r="V138" s="544"/>
    </row>
    <row r="139" spans="1:22" ht="12.75">
      <c r="A139" s="55"/>
      <c r="B139" s="56"/>
      <c r="C139" s="37"/>
      <c r="D139" s="55"/>
      <c r="E139" s="17" t="s">
        <v>44</v>
      </c>
      <c r="F139" s="68"/>
      <c r="G139" s="85" t="s">
        <v>26</v>
      </c>
      <c r="H139" s="8"/>
      <c r="I139" s="55" t="s">
        <v>70</v>
      </c>
      <c r="J139" s="26"/>
      <c r="K139" s="52"/>
      <c r="L139" s="16"/>
      <c r="M139" s="27"/>
      <c r="N139" s="544"/>
      <c r="O139" s="544"/>
      <c r="P139" s="544"/>
      <c r="Q139" s="544"/>
      <c r="R139" s="544"/>
      <c r="S139" s="544"/>
      <c r="T139" s="544"/>
      <c r="U139" s="544"/>
      <c r="V139" s="544"/>
    </row>
    <row r="140" spans="1:22" ht="12.75">
      <c r="A140" s="55"/>
      <c r="B140" s="56"/>
      <c r="C140" s="37"/>
      <c r="D140" s="55"/>
      <c r="E140" s="17"/>
      <c r="F140" s="68"/>
      <c r="G140" s="85"/>
      <c r="H140" s="8"/>
      <c r="I140" s="55"/>
      <c r="J140" s="26"/>
      <c r="K140" s="52"/>
      <c r="L140" s="16"/>
      <c r="M140" s="27"/>
      <c r="N140" s="544"/>
      <c r="O140" s="544"/>
      <c r="P140" s="544"/>
      <c r="Q140" s="544"/>
      <c r="R140" s="544"/>
      <c r="S140" s="544"/>
      <c r="T140" s="544"/>
      <c r="U140" s="544"/>
      <c r="V140" s="544"/>
    </row>
    <row r="141" spans="1:22" ht="13.5" thickBot="1">
      <c r="A141" s="10"/>
      <c r="B141" s="43"/>
      <c r="C141" s="11"/>
      <c r="D141" s="10"/>
      <c r="E141" s="69"/>
      <c r="F141" s="82"/>
      <c r="G141" s="69"/>
      <c r="H141" s="11"/>
      <c r="I141" s="10"/>
      <c r="J141" s="28"/>
      <c r="K141" s="53"/>
      <c r="L141" s="23"/>
      <c r="M141" s="29"/>
      <c r="N141" s="544"/>
      <c r="O141" s="544"/>
      <c r="P141" s="544"/>
      <c r="Q141" s="544"/>
      <c r="R141" s="544"/>
      <c r="S141" s="544"/>
      <c r="T141" s="544"/>
      <c r="U141" s="544"/>
      <c r="V141" s="544"/>
    </row>
    <row r="142" spans="1:22" ht="13.5" thickBot="1">
      <c r="A142" s="10"/>
      <c r="B142" s="22" t="s">
        <v>36</v>
      </c>
      <c r="C142" s="36"/>
      <c r="D142" s="11"/>
      <c r="E142" s="11"/>
      <c r="F142" s="11"/>
      <c r="G142" s="11"/>
      <c r="H142" s="11"/>
      <c r="I142" s="11"/>
      <c r="J142" s="11"/>
      <c r="K142" s="11"/>
      <c r="L142" s="11"/>
      <c r="M142" s="12"/>
      <c r="N142" s="544"/>
      <c r="O142" s="544"/>
      <c r="P142" s="544"/>
      <c r="Q142" s="544"/>
      <c r="R142" s="544"/>
      <c r="S142" s="544"/>
      <c r="T142" s="544"/>
      <c r="U142" s="544"/>
      <c r="V142" s="544"/>
    </row>
    <row r="143" spans="1:22" s="396" customFormat="1" ht="12.75">
      <c r="A143" s="421" t="s">
        <v>5</v>
      </c>
      <c r="B143" s="401" t="s">
        <v>188</v>
      </c>
      <c r="C143" s="401"/>
      <c r="D143" s="422"/>
      <c r="E143" s="422"/>
      <c r="F143" s="422"/>
      <c r="G143" s="422"/>
      <c r="H143" s="422"/>
      <c r="I143" s="422"/>
      <c r="J143" s="422"/>
      <c r="K143" s="422"/>
      <c r="L143" s="422"/>
      <c r="M143" s="423"/>
      <c r="N143" s="544"/>
      <c r="O143" s="544"/>
      <c r="P143" s="544"/>
      <c r="Q143" s="544"/>
      <c r="R143" s="544"/>
      <c r="S143" s="544"/>
      <c r="T143" s="544"/>
      <c r="U143" s="544"/>
      <c r="V143" s="544"/>
    </row>
    <row r="144" spans="1:22" ht="12.75">
      <c r="A144" s="33">
        <v>1</v>
      </c>
      <c r="B144" s="158" t="s">
        <v>120</v>
      </c>
      <c r="C144" s="151" t="s">
        <v>7</v>
      </c>
      <c r="D144" s="154">
        <v>2</v>
      </c>
      <c r="E144" s="155">
        <v>1</v>
      </c>
      <c r="F144" s="18">
        <v>1</v>
      </c>
      <c r="G144" s="175">
        <v>2</v>
      </c>
      <c r="H144" s="18" t="s">
        <v>93</v>
      </c>
      <c r="I144" s="145" t="s">
        <v>35</v>
      </c>
      <c r="J144" s="151">
        <v>30</v>
      </c>
      <c r="K144" s="15"/>
      <c r="L144" s="18">
        <v>30</v>
      </c>
      <c r="M144" s="21"/>
      <c r="N144" s="544"/>
      <c r="O144" s="544"/>
      <c r="P144" s="544"/>
      <c r="Q144" s="544"/>
      <c r="R144" s="544"/>
      <c r="S144" s="544"/>
      <c r="T144" s="544"/>
      <c r="U144" s="544"/>
      <c r="V144" s="544"/>
    </row>
    <row r="145" spans="1:22" ht="12.75">
      <c r="A145" s="44">
        <v>2</v>
      </c>
      <c r="B145" s="161" t="s">
        <v>122</v>
      </c>
      <c r="C145" s="159" t="s">
        <v>7</v>
      </c>
      <c r="D145" s="128">
        <v>2</v>
      </c>
      <c r="E145" s="107">
        <v>1</v>
      </c>
      <c r="F145" s="129">
        <v>1</v>
      </c>
      <c r="G145" s="172">
        <v>0.5</v>
      </c>
      <c r="H145" s="129" t="s">
        <v>93</v>
      </c>
      <c r="I145" s="130" t="s">
        <v>27</v>
      </c>
      <c r="J145" s="230">
        <v>30</v>
      </c>
      <c r="K145" s="129">
        <v>30</v>
      </c>
      <c r="L145" s="47"/>
      <c r="M145" s="48"/>
      <c r="N145" s="544"/>
      <c r="O145" s="544"/>
      <c r="P145" s="544"/>
      <c r="Q145" s="544"/>
      <c r="R145" s="544"/>
      <c r="S145" s="544"/>
      <c r="T145" s="544"/>
      <c r="U145" s="544"/>
      <c r="V145" s="544"/>
    </row>
    <row r="146" spans="1:22" ht="13.5" thickBot="1">
      <c r="A146" s="33">
        <v>3</v>
      </c>
      <c r="B146" s="181" t="s">
        <v>118</v>
      </c>
      <c r="C146" s="156" t="s">
        <v>7</v>
      </c>
      <c r="D146" s="154">
        <v>2</v>
      </c>
      <c r="E146" s="155">
        <v>1</v>
      </c>
      <c r="F146" s="18">
        <v>1</v>
      </c>
      <c r="G146" s="175">
        <v>0.5</v>
      </c>
      <c r="H146" s="175" t="s">
        <v>93</v>
      </c>
      <c r="I146" s="145" t="s">
        <v>35</v>
      </c>
      <c r="J146" s="71">
        <v>30</v>
      </c>
      <c r="K146" s="18">
        <v>30</v>
      </c>
      <c r="L146" s="18"/>
      <c r="M146" s="21"/>
      <c r="N146" s="544"/>
      <c r="O146" s="544"/>
      <c r="P146" s="544"/>
      <c r="Q146" s="544"/>
      <c r="R146" s="544"/>
      <c r="S146" s="544"/>
      <c r="T146" s="544"/>
      <c r="U146" s="544"/>
      <c r="V146" s="544"/>
    </row>
    <row r="147" spans="1:22" s="440" customFormat="1" ht="13.5" thickBot="1">
      <c r="A147" s="431"/>
      <c r="B147" s="432" t="s">
        <v>73</v>
      </c>
      <c r="C147" s="431"/>
      <c r="D147" s="433">
        <f>SUM(D144:D146)</f>
        <v>6</v>
      </c>
      <c r="E147" s="434">
        <f>SUM(E144:E146)</f>
        <v>3</v>
      </c>
      <c r="F147" s="435">
        <f>SUM(F144:F146)</f>
        <v>3</v>
      </c>
      <c r="G147" s="435">
        <f>SUM(G144:G146)</f>
        <v>3</v>
      </c>
      <c r="H147" s="436" t="s">
        <v>61</v>
      </c>
      <c r="I147" s="437" t="s">
        <v>61</v>
      </c>
      <c r="J147" s="438">
        <f>SUM(J144:J146)</f>
        <v>90</v>
      </c>
      <c r="K147" s="439">
        <f>SUM(K145:K146)</f>
        <v>60</v>
      </c>
      <c r="L147" s="439">
        <f>SUM(L144)</f>
        <v>30</v>
      </c>
      <c r="M147" s="458"/>
      <c r="N147" s="544"/>
      <c r="O147" s="544"/>
      <c r="P147" s="544"/>
      <c r="Q147" s="544"/>
      <c r="R147" s="544"/>
      <c r="S147" s="544"/>
      <c r="T147" s="544"/>
      <c r="U147" s="544"/>
      <c r="V147" s="544"/>
    </row>
    <row r="148" spans="1:22" s="440" customFormat="1" ht="12.75">
      <c r="A148" s="441"/>
      <c r="B148" s="442" t="s">
        <v>74</v>
      </c>
      <c r="C148" s="441"/>
      <c r="D148" s="778">
        <f>SUM(G147)</f>
        <v>3</v>
      </c>
      <c r="E148" s="443"/>
      <c r="F148" s="444"/>
      <c r="G148" s="444"/>
      <c r="H148" s="445" t="s">
        <v>61</v>
      </c>
      <c r="I148" s="446" t="s">
        <v>61</v>
      </c>
      <c r="J148" s="447"/>
      <c r="K148" s="444"/>
      <c r="L148" s="444"/>
      <c r="M148" s="448"/>
      <c r="N148" s="544"/>
      <c r="O148" s="544"/>
      <c r="P148" s="544"/>
      <c r="Q148" s="544"/>
      <c r="R148" s="544"/>
      <c r="S148" s="544"/>
      <c r="T148" s="544"/>
      <c r="U148" s="544"/>
      <c r="V148" s="544"/>
    </row>
    <row r="149" spans="1:22" s="440" customFormat="1" ht="13.5" thickBot="1">
      <c r="A149" s="449"/>
      <c r="B149" s="450" t="s">
        <v>75</v>
      </c>
      <c r="C149" s="449"/>
      <c r="D149" s="779">
        <v>2.5</v>
      </c>
      <c r="E149" s="451"/>
      <c r="F149" s="452"/>
      <c r="G149" s="452"/>
      <c r="H149" s="453" t="s">
        <v>61</v>
      </c>
      <c r="I149" s="454" t="s">
        <v>61</v>
      </c>
      <c r="J149" s="891">
        <v>60</v>
      </c>
      <c r="K149" s="452"/>
      <c r="L149" s="452"/>
      <c r="M149" s="456"/>
      <c r="N149" s="544"/>
      <c r="O149" s="544"/>
      <c r="P149" s="544"/>
      <c r="Q149" s="544"/>
      <c r="R149" s="544"/>
      <c r="S149" s="544"/>
      <c r="T149" s="544"/>
      <c r="U149" s="544"/>
      <c r="V149" s="544"/>
    </row>
    <row r="150" spans="1:22" s="396" customFormat="1" ht="13.5" thickBot="1">
      <c r="A150" s="406" t="s">
        <v>6</v>
      </c>
      <c r="B150" s="407" t="s">
        <v>189</v>
      </c>
      <c r="C150" s="407"/>
      <c r="D150" s="407"/>
      <c r="E150" s="407"/>
      <c r="F150" s="409"/>
      <c r="G150" s="509"/>
      <c r="H150" s="507"/>
      <c r="I150" s="409"/>
      <c r="J150" s="409"/>
      <c r="K150" s="409"/>
      <c r="L150" s="409"/>
      <c r="M150" s="410"/>
      <c r="N150" s="544"/>
      <c r="O150" s="544"/>
      <c r="P150" s="544"/>
      <c r="Q150" s="544"/>
      <c r="R150" s="544"/>
      <c r="S150" s="544"/>
      <c r="T150" s="544"/>
      <c r="U150" s="544"/>
      <c r="V150" s="544"/>
    </row>
    <row r="151" spans="1:22" ht="12.75">
      <c r="A151" s="133">
        <v>1</v>
      </c>
      <c r="B151" s="144" t="s">
        <v>94</v>
      </c>
      <c r="C151" s="152"/>
      <c r="D151" s="46"/>
      <c r="E151" s="54"/>
      <c r="F151" s="47"/>
      <c r="G151" s="129"/>
      <c r="H151" s="103"/>
      <c r="I151" s="48"/>
      <c r="J151" s="40"/>
      <c r="K151" s="31"/>
      <c r="L151" s="31"/>
      <c r="M151" s="32"/>
      <c r="N151" s="544"/>
      <c r="O151" s="544"/>
      <c r="P151" s="544"/>
      <c r="Q151" s="544"/>
      <c r="R151" s="544"/>
      <c r="S151" s="544"/>
      <c r="T151" s="544"/>
      <c r="U151" s="544"/>
      <c r="V151" s="544"/>
    </row>
    <row r="152" spans="1:22" ht="12.75">
      <c r="A152" s="33"/>
      <c r="B152" s="181" t="s">
        <v>140</v>
      </c>
      <c r="C152" s="151" t="s">
        <v>7</v>
      </c>
      <c r="D152" s="154">
        <v>2</v>
      </c>
      <c r="E152" s="155">
        <v>1.5</v>
      </c>
      <c r="F152" s="18">
        <v>0.5</v>
      </c>
      <c r="G152" s="175">
        <v>2</v>
      </c>
      <c r="H152" s="132" t="s">
        <v>93</v>
      </c>
      <c r="I152" s="145" t="s">
        <v>27</v>
      </c>
      <c r="J152" s="71">
        <v>30</v>
      </c>
      <c r="K152" s="15"/>
      <c r="L152" s="18">
        <v>30</v>
      </c>
      <c r="M152" s="21"/>
      <c r="N152" s="544"/>
      <c r="O152" s="544"/>
      <c r="P152" s="544"/>
      <c r="Q152" s="544"/>
      <c r="R152" s="544"/>
      <c r="S152" s="544"/>
      <c r="T152" s="544"/>
      <c r="U152" s="544"/>
      <c r="V152" s="544"/>
    </row>
    <row r="153" spans="1:22" ht="12.75">
      <c r="A153" s="33"/>
      <c r="B153" s="158" t="s">
        <v>95</v>
      </c>
      <c r="C153" s="151" t="s">
        <v>7</v>
      </c>
      <c r="D153" s="154">
        <v>2</v>
      </c>
      <c r="E153" s="155">
        <v>1.5</v>
      </c>
      <c r="F153" s="18">
        <v>0.5</v>
      </c>
      <c r="G153" s="175">
        <v>2</v>
      </c>
      <c r="H153" s="18" t="s">
        <v>93</v>
      </c>
      <c r="I153" s="145" t="s">
        <v>27</v>
      </c>
      <c r="J153" s="71">
        <v>30</v>
      </c>
      <c r="K153" s="15"/>
      <c r="L153" s="18">
        <v>30</v>
      </c>
      <c r="M153" s="21"/>
      <c r="N153" s="544"/>
      <c r="O153" s="544"/>
      <c r="P153" s="544"/>
      <c r="Q153" s="544"/>
      <c r="R153" s="544"/>
      <c r="S153" s="544"/>
      <c r="T153" s="544"/>
      <c r="U153" s="544"/>
      <c r="V153" s="544"/>
    </row>
    <row r="154" spans="1:22" ht="12.75">
      <c r="A154" s="33"/>
      <c r="B154" s="34" t="s">
        <v>96</v>
      </c>
      <c r="C154" s="151" t="s">
        <v>7</v>
      </c>
      <c r="D154" s="154">
        <v>2</v>
      </c>
      <c r="E154" s="155">
        <v>1.5</v>
      </c>
      <c r="F154" s="18">
        <v>0.5</v>
      </c>
      <c r="G154" s="175">
        <v>2</v>
      </c>
      <c r="H154" s="129" t="s">
        <v>93</v>
      </c>
      <c r="I154" s="145" t="s">
        <v>27</v>
      </c>
      <c r="J154" s="71">
        <v>30</v>
      </c>
      <c r="K154" s="15"/>
      <c r="L154" s="18">
        <v>30</v>
      </c>
      <c r="M154" s="21"/>
      <c r="N154" s="544"/>
      <c r="O154" s="544"/>
      <c r="P154" s="544"/>
      <c r="Q154" s="544"/>
      <c r="R154" s="544"/>
      <c r="S154" s="544"/>
      <c r="T154" s="544"/>
      <c r="U154" s="544"/>
      <c r="V154" s="544"/>
    </row>
    <row r="155" spans="1:22" ht="13.5" thickBot="1">
      <c r="A155" s="33"/>
      <c r="B155" s="34" t="s">
        <v>97</v>
      </c>
      <c r="C155" s="151" t="s">
        <v>7</v>
      </c>
      <c r="D155" s="154">
        <v>4</v>
      </c>
      <c r="E155" s="155">
        <v>2.5</v>
      </c>
      <c r="F155" s="18">
        <v>1.5</v>
      </c>
      <c r="G155" s="175">
        <v>3</v>
      </c>
      <c r="H155" s="129" t="s">
        <v>93</v>
      </c>
      <c r="I155" s="145" t="s">
        <v>27</v>
      </c>
      <c r="J155" s="71">
        <v>60</v>
      </c>
      <c r="K155" s="15"/>
      <c r="L155" s="18">
        <v>60</v>
      </c>
      <c r="M155" s="21"/>
      <c r="N155" s="544"/>
      <c r="O155" s="544"/>
      <c r="P155" s="544"/>
      <c r="Q155" s="544"/>
      <c r="R155" s="544"/>
      <c r="S155" s="544"/>
      <c r="T155" s="544"/>
      <c r="U155" s="544"/>
      <c r="V155" s="544"/>
    </row>
    <row r="156" spans="1:22" s="440" customFormat="1" ht="13.5" thickBot="1">
      <c r="A156" s="474"/>
      <c r="B156" s="473" t="s">
        <v>73</v>
      </c>
      <c r="C156" s="474"/>
      <c r="D156" s="475">
        <f>SUM(D152:D155)</f>
        <v>10</v>
      </c>
      <c r="E156" s="476">
        <f>SUM(E152:E155)</f>
        <v>7</v>
      </c>
      <c r="F156" s="439">
        <f>SUM(F152:F155)</f>
        <v>3</v>
      </c>
      <c r="G156" s="439">
        <f>SUM(G152:G155)</f>
        <v>9</v>
      </c>
      <c r="H156" s="477" t="s">
        <v>61</v>
      </c>
      <c r="I156" s="478" t="s">
        <v>61</v>
      </c>
      <c r="J156" s="457">
        <f>SUM(J152:J155)</f>
        <v>150</v>
      </c>
      <c r="K156" s="439"/>
      <c r="L156" s="439">
        <f>SUM(L152:L155)</f>
        <v>150</v>
      </c>
      <c r="M156" s="458"/>
      <c r="N156" s="544"/>
      <c r="O156" s="544"/>
      <c r="P156" s="544"/>
      <c r="Q156" s="544"/>
      <c r="R156" s="544"/>
      <c r="S156" s="544"/>
      <c r="T156" s="544"/>
      <c r="U156" s="544"/>
      <c r="V156" s="544"/>
    </row>
    <row r="157" spans="1:22" s="440" customFormat="1" ht="12.75">
      <c r="A157" s="518"/>
      <c r="B157" s="517" t="s">
        <v>168</v>
      </c>
      <c r="C157" s="518"/>
      <c r="D157" s="642">
        <f>SUM(G156)</f>
        <v>9</v>
      </c>
      <c r="E157" s="519"/>
      <c r="F157" s="520"/>
      <c r="G157" s="520"/>
      <c r="H157" s="521" t="s">
        <v>61</v>
      </c>
      <c r="I157" s="522" t="s">
        <v>61</v>
      </c>
      <c r="J157" s="523"/>
      <c r="K157" s="520"/>
      <c r="L157" s="462"/>
      <c r="M157" s="466"/>
      <c r="N157" s="544"/>
      <c r="O157" s="544"/>
      <c r="P157" s="544"/>
      <c r="Q157" s="544"/>
      <c r="R157" s="544"/>
      <c r="S157" s="544"/>
      <c r="T157" s="544"/>
      <c r="U157" s="544"/>
      <c r="V157" s="544"/>
    </row>
    <row r="158" spans="1:22" s="440" customFormat="1" ht="13.5" thickBot="1">
      <c r="A158" s="647"/>
      <c r="B158" s="524" t="s">
        <v>169</v>
      </c>
      <c r="C158" s="525"/>
      <c r="D158" s="526"/>
      <c r="E158" s="526"/>
      <c r="F158" s="526"/>
      <c r="G158" s="526"/>
      <c r="H158" s="526" t="s">
        <v>61</v>
      </c>
      <c r="I158" s="527" t="s">
        <v>61</v>
      </c>
      <c r="J158" s="528"/>
      <c r="K158" s="526"/>
      <c r="L158" s="470"/>
      <c r="M158" s="471"/>
      <c r="N158" s="544"/>
      <c r="O158" s="544"/>
      <c r="P158" s="544"/>
      <c r="Q158" s="544"/>
      <c r="R158" s="544"/>
      <c r="S158" s="544"/>
      <c r="T158" s="544"/>
      <c r="U158" s="544"/>
      <c r="V158" s="544"/>
    </row>
    <row r="159" spans="1:22" s="396" customFormat="1" ht="13.5" thickBot="1">
      <c r="A159" s="626" t="s">
        <v>7</v>
      </c>
      <c r="B159" s="424" t="s">
        <v>190</v>
      </c>
      <c r="C159" s="424"/>
      <c r="D159" s="408"/>
      <c r="E159" s="408"/>
      <c r="F159" s="408"/>
      <c r="G159" s="510"/>
      <c r="H159" s="510"/>
      <c r="I159" s="408"/>
      <c r="J159" s="408"/>
      <c r="K159" s="408"/>
      <c r="L159" s="409"/>
      <c r="M159" s="410"/>
      <c r="N159" s="544"/>
      <c r="O159" s="544"/>
      <c r="P159" s="544"/>
      <c r="Q159" s="544"/>
      <c r="R159" s="544"/>
      <c r="S159" s="544"/>
      <c r="T159" s="544"/>
      <c r="U159" s="544"/>
      <c r="V159" s="544"/>
    </row>
    <row r="160" spans="1:22" s="253" customFormat="1" ht="13.5" thickBot="1">
      <c r="A160" s="244">
        <v>1</v>
      </c>
      <c r="B160" s="180" t="s">
        <v>205</v>
      </c>
      <c r="C160" s="176" t="s">
        <v>7</v>
      </c>
      <c r="D160" s="189">
        <v>3</v>
      </c>
      <c r="E160" s="190">
        <v>2.5</v>
      </c>
      <c r="F160" s="191">
        <v>0.5</v>
      </c>
      <c r="G160" s="191">
        <v>2</v>
      </c>
      <c r="H160" s="191" t="s">
        <v>271</v>
      </c>
      <c r="I160" s="182" t="s">
        <v>27</v>
      </c>
      <c r="J160" s="240">
        <v>60</v>
      </c>
      <c r="K160" s="200">
        <v>30</v>
      </c>
      <c r="L160" s="245">
        <v>30</v>
      </c>
      <c r="M160" s="202"/>
      <c r="N160" s="340"/>
      <c r="O160" s="340"/>
      <c r="P160" s="340"/>
      <c r="Q160" s="340"/>
      <c r="R160" s="340"/>
      <c r="S160" s="340"/>
      <c r="T160" s="340"/>
      <c r="U160" s="340"/>
      <c r="V160" s="340"/>
    </row>
    <row r="161" spans="1:22" s="253" customFormat="1" ht="12.75">
      <c r="A161" s="246">
        <v>2</v>
      </c>
      <c r="B161" s="181" t="s">
        <v>104</v>
      </c>
      <c r="C161" s="184" t="s">
        <v>7</v>
      </c>
      <c r="D161" s="186">
        <v>2</v>
      </c>
      <c r="E161" s="187">
        <v>1.5</v>
      </c>
      <c r="F161" s="188">
        <v>0.5</v>
      </c>
      <c r="G161" s="198">
        <v>0.5</v>
      </c>
      <c r="H161" s="188" t="s">
        <v>100</v>
      </c>
      <c r="I161" s="183" t="s">
        <v>27</v>
      </c>
      <c r="J161" s="248">
        <v>30</v>
      </c>
      <c r="K161" s="188">
        <v>30</v>
      </c>
      <c r="L161" s="188"/>
      <c r="M161" s="249"/>
      <c r="N161" s="340"/>
      <c r="O161" s="340"/>
      <c r="P161" s="340"/>
      <c r="Q161" s="340"/>
      <c r="R161" s="340"/>
      <c r="S161" s="340"/>
      <c r="T161" s="340"/>
      <c r="U161" s="340"/>
      <c r="V161" s="340"/>
    </row>
    <row r="162" spans="1:22" s="253" customFormat="1" ht="12.75">
      <c r="A162" s="246">
        <v>3</v>
      </c>
      <c r="B162" s="181" t="s">
        <v>105</v>
      </c>
      <c r="C162" s="184" t="s">
        <v>7</v>
      </c>
      <c r="D162" s="186">
        <v>3</v>
      </c>
      <c r="E162" s="187">
        <v>2</v>
      </c>
      <c r="F162" s="188">
        <v>1</v>
      </c>
      <c r="G162" s="188">
        <v>2</v>
      </c>
      <c r="H162" s="191" t="s">
        <v>271</v>
      </c>
      <c r="I162" s="183" t="s">
        <v>27</v>
      </c>
      <c r="J162" s="248">
        <v>45</v>
      </c>
      <c r="K162" s="188">
        <v>15</v>
      </c>
      <c r="L162" s="188">
        <v>30</v>
      </c>
      <c r="M162" s="249"/>
      <c r="N162" s="340"/>
      <c r="O162" s="340"/>
      <c r="P162" s="340"/>
      <c r="Q162" s="340"/>
      <c r="R162" s="340"/>
      <c r="S162" s="340"/>
      <c r="T162" s="340"/>
      <c r="U162" s="340"/>
      <c r="V162" s="340"/>
    </row>
    <row r="163" spans="1:22" ht="13.5" thickBot="1">
      <c r="A163" s="246">
        <v>4</v>
      </c>
      <c r="B163" s="181" t="s">
        <v>108</v>
      </c>
      <c r="C163" s="184" t="s">
        <v>7</v>
      </c>
      <c r="D163" s="186">
        <v>2</v>
      </c>
      <c r="E163" s="187">
        <v>1.5</v>
      </c>
      <c r="F163" s="188">
        <v>0.5</v>
      </c>
      <c r="G163" s="191">
        <v>2</v>
      </c>
      <c r="H163" s="191" t="s">
        <v>93</v>
      </c>
      <c r="I163" s="182" t="s">
        <v>27</v>
      </c>
      <c r="J163" s="248">
        <v>30</v>
      </c>
      <c r="K163" s="247"/>
      <c r="L163" s="18">
        <v>30</v>
      </c>
      <c r="M163" s="21"/>
      <c r="N163" s="544"/>
      <c r="O163" s="544"/>
      <c r="P163" s="544"/>
      <c r="Q163" s="544"/>
      <c r="R163" s="544"/>
      <c r="S163" s="544"/>
      <c r="T163" s="544"/>
      <c r="U163" s="544"/>
      <c r="V163" s="544"/>
    </row>
    <row r="164" spans="1:22" s="440" customFormat="1" ht="13.5" thickBot="1">
      <c r="A164" s="474"/>
      <c r="B164" s="473" t="s">
        <v>73</v>
      </c>
      <c r="C164" s="474"/>
      <c r="D164" s="475">
        <f>SUM(D160:D163)</f>
        <v>10</v>
      </c>
      <c r="E164" s="476">
        <f>SUM(E160:E163)</f>
        <v>7.5</v>
      </c>
      <c r="F164" s="439">
        <f>SUM(F160:F163)</f>
        <v>2.5</v>
      </c>
      <c r="G164" s="439">
        <f>SUM(G160:G163)</f>
        <v>6.5</v>
      </c>
      <c r="H164" s="477" t="s">
        <v>61</v>
      </c>
      <c r="I164" s="478" t="s">
        <v>61</v>
      </c>
      <c r="J164" s="438">
        <f>SUM(J160:J163)</f>
        <v>165</v>
      </c>
      <c r="K164" s="439">
        <f>SUM(K160:K163)</f>
        <v>75</v>
      </c>
      <c r="L164" s="439">
        <f>SUM(L162:L163,L161,L160)</f>
        <v>90</v>
      </c>
      <c r="M164" s="458"/>
      <c r="N164" s="544"/>
      <c r="O164" s="544"/>
      <c r="P164" s="544"/>
      <c r="Q164" s="544"/>
      <c r="R164" s="544"/>
      <c r="S164" s="544"/>
      <c r="T164" s="544"/>
      <c r="U164" s="544"/>
      <c r="V164" s="544"/>
    </row>
    <row r="165" spans="1:22" s="440" customFormat="1" ht="12.75">
      <c r="A165" s="480"/>
      <c r="B165" s="479" t="s">
        <v>168</v>
      </c>
      <c r="C165" s="480"/>
      <c r="D165" s="789">
        <f>SUM(G164)</f>
        <v>6.5</v>
      </c>
      <c r="E165" s="481"/>
      <c r="F165" s="482"/>
      <c r="G165" s="482"/>
      <c r="H165" s="483" t="s">
        <v>61</v>
      </c>
      <c r="I165" s="484" t="s">
        <v>61</v>
      </c>
      <c r="J165" s="485"/>
      <c r="K165" s="482"/>
      <c r="L165" s="444"/>
      <c r="M165" s="448"/>
      <c r="N165" s="544"/>
      <c r="O165" s="544"/>
      <c r="P165" s="544"/>
      <c r="Q165" s="544"/>
      <c r="R165" s="544"/>
      <c r="S165" s="544"/>
      <c r="T165" s="544"/>
      <c r="U165" s="544"/>
      <c r="V165" s="544"/>
    </row>
    <row r="166" spans="1:22" s="440" customFormat="1" ht="13.5" thickBot="1">
      <c r="A166" s="487"/>
      <c r="B166" s="486" t="s">
        <v>169</v>
      </c>
      <c r="C166" s="487"/>
      <c r="D166" s="488"/>
      <c r="E166" s="489"/>
      <c r="F166" s="490"/>
      <c r="G166" s="490"/>
      <c r="H166" s="491" t="s">
        <v>61</v>
      </c>
      <c r="I166" s="492" t="s">
        <v>61</v>
      </c>
      <c r="J166" s="493"/>
      <c r="K166" s="490"/>
      <c r="L166" s="452"/>
      <c r="M166" s="456"/>
      <c r="N166" s="544"/>
      <c r="O166" s="544"/>
      <c r="P166" s="544"/>
      <c r="Q166" s="544"/>
      <c r="R166" s="544"/>
      <c r="S166" s="544"/>
      <c r="T166" s="544"/>
      <c r="U166" s="544"/>
      <c r="V166" s="544"/>
    </row>
    <row r="167" spans="1:22" s="396" customFormat="1" ht="13.5" thickBot="1">
      <c r="A167" s="626" t="s">
        <v>8</v>
      </c>
      <c r="B167" s="424" t="s">
        <v>191</v>
      </c>
      <c r="C167" s="424"/>
      <c r="D167" s="408"/>
      <c r="E167" s="408"/>
      <c r="F167" s="408"/>
      <c r="G167" s="510"/>
      <c r="H167" s="510"/>
      <c r="I167" s="408"/>
      <c r="J167" s="408"/>
      <c r="K167" s="408"/>
      <c r="L167" s="409"/>
      <c r="M167" s="410"/>
      <c r="N167" s="544"/>
      <c r="O167" s="544"/>
      <c r="P167" s="544"/>
      <c r="Q167" s="544"/>
      <c r="R167" s="544"/>
      <c r="S167" s="544"/>
      <c r="T167" s="544"/>
      <c r="U167" s="544"/>
      <c r="V167" s="544"/>
    </row>
    <row r="168" spans="1:22" s="396" customFormat="1" ht="13.5" thickBot="1">
      <c r="A168" s="626" t="s">
        <v>56</v>
      </c>
      <c r="B168" s="424" t="s">
        <v>192</v>
      </c>
      <c r="C168" s="424"/>
      <c r="D168" s="408"/>
      <c r="E168" s="408"/>
      <c r="F168" s="408"/>
      <c r="G168" s="510"/>
      <c r="H168" s="510"/>
      <c r="I168" s="408"/>
      <c r="J168" s="408"/>
      <c r="K168" s="408"/>
      <c r="L168" s="409"/>
      <c r="M168" s="410"/>
      <c r="N168" s="544"/>
      <c r="O168" s="544"/>
      <c r="P168" s="544"/>
      <c r="Q168" s="544"/>
      <c r="R168" s="544"/>
      <c r="S168" s="544"/>
      <c r="T168" s="544"/>
      <c r="U168" s="544"/>
      <c r="V168" s="544"/>
    </row>
    <row r="169" spans="1:13" s="340" customFormat="1" ht="13.5" thickBot="1">
      <c r="A169" s="332">
        <v>1</v>
      </c>
      <c r="B169" s="333" t="s">
        <v>144</v>
      </c>
      <c r="C169" s="334" t="s">
        <v>7</v>
      </c>
      <c r="D169" s="335">
        <v>3</v>
      </c>
      <c r="E169" s="336">
        <v>1</v>
      </c>
      <c r="F169" s="291">
        <v>2</v>
      </c>
      <c r="G169" s="291">
        <v>0.5</v>
      </c>
      <c r="H169" s="289" t="s">
        <v>100</v>
      </c>
      <c r="I169" s="337" t="s">
        <v>27</v>
      </c>
      <c r="J169" s="338">
        <v>30</v>
      </c>
      <c r="K169" s="291">
        <v>30</v>
      </c>
      <c r="L169" s="291"/>
      <c r="M169" s="339"/>
    </row>
    <row r="170" spans="1:22" s="628" customFormat="1" ht="13.5" thickBot="1">
      <c r="A170" s="474"/>
      <c r="B170" s="473" t="s">
        <v>73</v>
      </c>
      <c r="C170" s="474"/>
      <c r="D170" s="475">
        <f>SUM(D169:D169)</f>
        <v>3</v>
      </c>
      <c r="E170" s="476">
        <f>SUM(E169:E169)</f>
        <v>1</v>
      </c>
      <c r="F170" s="439">
        <f>SUM(F169:F169)</f>
        <v>2</v>
      </c>
      <c r="G170" s="439">
        <f>SUM(G169)</f>
        <v>0.5</v>
      </c>
      <c r="H170" s="477" t="s">
        <v>61</v>
      </c>
      <c r="I170" s="478" t="s">
        <v>61</v>
      </c>
      <c r="J170" s="438">
        <f>SUM(J169:J169)</f>
        <v>30</v>
      </c>
      <c r="K170" s="439">
        <f>SUM(K169:K169)</f>
        <v>30</v>
      </c>
      <c r="L170" s="439"/>
      <c r="M170" s="458"/>
      <c r="N170" s="340"/>
      <c r="O170" s="340"/>
      <c r="P170" s="340"/>
      <c r="Q170" s="340"/>
      <c r="R170" s="340"/>
      <c r="S170" s="340"/>
      <c r="T170" s="340"/>
      <c r="U170" s="340"/>
      <c r="V170" s="340"/>
    </row>
    <row r="171" spans="1:22" s="628" customFormat="1" ht="12.75">
      <c r="A171" s="480"/>
      <c r="B171" s="479" t="s">
        <v>168</v>
      </c>
      <c r="C171" s="480"/>
      <c r="D171" s="789">
        <f>SUM(G170)</f>
        <v>0.5</v>
      </c>
      <c r="E171" s="481"/>
      <c r="F171" s="482"/>
      <c r="G171" s="482"/>
      <c r="H171" s="483" t="s">
        <v>61</v>
      </c>
      <c r="I171" s="484" t="s">
        <v>61</v>
      </c>
      <c r="J171" s="485"/>
      <c r="K171" s="482"/>
      <c r="L171" s="482"/>
      <c r="M171" s="534"/>
      <c r="N171" s="340"/>
      <c r="O171" s="340"/>
      <c r="P171" s="340"/>
      <c r="Q171" s="340"/>
      <c r="R171" s="340"/>
      <c r="S171" s="340"/>
      <c r="T171" s="340"/>
      <c r="U171" s="340"/>
      <c r="V171" s="340"/>
    </row>
    <row r="172" spans="1:22" s="628" customFormat="1" ht="13.5" thickBot="1">
      <c r="A172" s="487"/>
      <c r="B172" s="486" t="s">
        <v>169</v>
      </c>
      <c r="C172" s="487"/>
      <c r="D172" s="488"/>
      <c r="E172" s="489"/>
      <c r="F172" s="490"/>
      <c r="G172" s="490"/>
      <c r="H172" s="491" t="s">
        <v>61</v>
      </c>
      <c r="I172" s="492" t="s">
        <v>61</v>
      </c>
      <c r="J172" s="493"/>
      <c r="K172" s="490"/>
      <c r="L172" s="490"/>
      <c r="M172" s="535"/>
      <c r="N172" s="340"/>
      <c r="O172" s="340"/>
      <c r="P172" s="340"/>
      <c r="Q172" s="340"/>
      <c r="R172" s="340"/>
      <c r="S172" s="340"/>
      <c r="T172" s="340"/>
      <c r="U172" s="340"/>
      <c r="V172" s="340"/>
    </row>
    <row r="173" spans="1:22" s="627" customFormat="1" ht="13.5" thickBot="1">
      <c r="A173" s="626" t="s">
        <v>57</v>
      </c>
      <c r="B173" s="424" t="s">
        <v>9</v>
      </c>
      <c r="C173" s="424"/>
      <c r="D173" s="408"/>
      <c r="E173" s="408"/>
      <c r="F173" s="408"/>
      <c r="G173" s="408"/>
      <c r="H173" s="510"/>
      <c r="I173" s="408"/>
      <c r="J173" s="408"/>
      <c r="K173" s="408"/>
      <c r="L173" s="408"/>
      <c r="M173" s="529"/>
      <c r="N173" s="340"/>
      <c r="O173" s="340"/>
      <c r="P173" s="340"/>
      <c r="Q173" s="340"/>
      <c r="R173" s="340"/>
      <c r="S173" s="340"/>
      <c r="T173" s="340"/>
      <c r="U173" s="340"/>
      <c r="V173" s="340"/>
    </row>
    <row r="174" spans="1:13" s="340" customFormat="1" ht="12.75">
      <c r="A174" s="341">
        <v>1</v>
      </c>
      <c r="B174" s="342" t="s">
        <v>30</v>
      </c>
      <c r="C174" s="322" t="s">
        <v>7</v>
      </c>
      <c r="D174" s="343">
        <v>0.25</v>
      </c>
      <c r="E174" s="344">
        <v>0.25</v>
      </c>
      <c r="F174" s="345"/>
      <c r="G174" s="345"/>
      <c r="H174" s="289" t="s">
        <v>92</v>
      </c>
      <c r="I174" s="346" t="s">
        <v>27</v>
      </c>
      <c r="J174" s="781">
        <v>2</v>
      </c>
      <c r="K174" s="289">
        <v>2</v>
      </c>
      <c r="L174" s="289"/>
      <c r="M174" s="342"/>
    </row>
    <row r="175" spans="1:13" s="340" customFormat="1" ht="12.75">
      <c r="A175" s="347">
        <v>2</v>
      </c>
      <c r="B175" s="348" t="s">
        <v>71</v>
      </c>
      <c r="C175" s="322" t="s">
        <v>7</v>
      </c>
      <c r="D175" s="316">
        <v>0.25</v>
      </c>
      <c r="E175" s="317">
        <v>0.25</v>
      </c>
      <c r="F175" s="318"/>
      <c r="G175" s="318"/>
      <c r="H175" s="290" t="s">
        <v>92</v>
      </c>
      <c r="I175" s="320" t="s">
        <v>27</v>
      </c>
      <c r="J175" s="315">
        <v>2</v>
      </c>
      <c r="K175" s="290">
        <v>2</v>
      </c>
      <c r="L175" s="290"/>
      <c r="M175" s="348"/>
    </row>
    <row r="176" spans="1:13" s="340" customFormat="1" ht="13.5" thickBot="1">
      <c r="A176" s="347">
        <v>3</v>
      </c>
      <c r="B176" s="348" t="s">
        <v>31</v>
      </c>
      <c r="C176" s="322" t="s">
        <v>7</v>
      </c>
      <c r="D176" s="316">
        <v>0.5</v>
      </c>
      <c r="E176" s="317">
        <v>0.5</v>
      </c>
      <c r="F176" s="318"/>
      <c r="G176" s="318"/>
      <c r="H176" s="290" t="s">
        <v>92</v>
      </c>
      <c r="I176" s="320" t="s">
        <v>27</v>
      </c>
      <c r="J176" s="315">
        <v>4</v>
      </c>
      <c r="K176" s="290">
        <v>4</v>
      </c>
      <c r="L176" s="290"/>
      <c r="M176" s="348"/>
    </row>
    <row r="177" spans="1:22" s="396" customFormat="1" ht="13.5" thickBot="1">
      <c r="A177" s="620" t="s">
        <v>58</v>
      </c>
      <c r="B177" s="633"/>
      <c r="C177" s="644"/>
      <c r="D177" s="644"/>
      <c r="E177" s="645"/>
      <c r="F177" s="637"/>
      <c r="G177" s="637"/>
      <c r="H177" s="635" t="s">
        <v>61</v>
      </c>
      <c r="I177" s="635" t="s">
        <v>61</v>
      </c>
      <c r="J177" s="868"/>
      <c r="K177" s="637"/>
      <c r="L177" s="413"/>
      <c r="M177" s="410"/>
      <c r="N177" s="544"/>
      <c r="O177" s="544"/>
      <c r="P177" s="544"/>
      <c r="Q177" s="544"/>
      <c r="R177" s="544"/>
      <c r="S177" s="544"/>
      <c r="T177" s="544"/>
      <c r="U177" s="544"/>
      <c r="V177" s="544"/>
    </row>
    <row r="178" spans="1:22" s="380" customFormat="1" ht="13.5" thickBot="1">
      <c r="A178" s="1117" t="s">
        <v>210</v>
      </c>
      <c r="B178" s="1118"/>
      <c r="C178" s="667" t="s">
        <v>7</v>
      </c>
      <c r="D178" s="1062">
        <f>SUM(D174:D177,D147,D156,D164,D170)</f>
        <v>30</v>
      </c>
      <c r="E178" s="384">
        <f>SUM(E174:E177,E170,E164,E156,E147)</f>
        <v>19.5</v>
      </c>
      <c r="F178" s="955">
        <f>SUM(F147,F156,F164,F170)</f>
        <v>10.5</v>
      </c>
      <c r="G178" s="955">
        <f>SUM(G170,G164,G156,G147)</f>
        <v>19</v>
      </c>
      <c r="H178" s="542"/>
      <c r="I178" s="541"/>
      <c r="J178" s="540">
        <f>SUM(J174:J177,J170,J164,J156,J147)</f>
        <v>443</v>
      </c>
      <c r="K178" s="384">
        <f>SUM(K174:K177,K170,K164,K147)</f>
        <v>173</v>
      </c>
      <c r="L178" s="385">
        <f>SUM(L170,L164,L156,L147)</f>
        <v>270</v>
      </c>
      <c r="M178" s="652"/>
      <c r="N178" s="544"/>
      <c r="O178" s="544"/>
      <c r="P178" s="544"/>
      <c r="Q178" s="544"/>
      <c r="R178" s="544"/>
      <c r="S178" s="544"/>
      <c r="T178" s="544"/>
      <c r="U178" s="544"/>
      <c r="V178" s="544"/>
    </row>
    <row r="179" spans="1:22" ht="12.75">
      <c r="A179" s="721"/>
      <c r="B179" s="720"/>
      <c r="C179" s="721"/>
      <c r="D179" s="721"/>
      <c r="E179" s="721"/>
      <c r="F179" s="721"/>
      <c r="G179" s="707"/>
      <c r="H179" s="707"/>
      <c r="I179" s="707"/>
      <c r="J179" s="707"/>
      <c r="K179" s="707"/>
      <c r="L179" s="707"/>
      <c r="M179" s="707"/>
      <c r="N179" s="544"/>
      <c r="O179" s="544"/>
      <c r="P179" s="544"/>
      <c r="Q179" s="544"/>
      <c r="R179" s="544"/>
      <c r="S179" s="544"/>
      <c r="T179" s="544"/>
      <c r="U179" s="544"/>
      <c r="V179" s="544"/>
    </row>
    <row r="180" spans="1:22" ht="12.75">
      <c r="A180" s="721"/>
      <c r="B180" s="720"/>
      <c r="C180" s="721"/>
      <c r="D180" s="721"/>
      <c r="E180" s="721"/>
      <c r="F180" s="721"/>
      <c r="G180" s="707"/>
      <c r="H180" s="707"/>
      <c r="I180" s="707"/>
      <c r="J180" s="707"/>
      <c r="K180" s="707"/>
      <c r="L180" s="707"/>
      <c r="M180" s="707"/>
      <c r="N180" s="544"/>
      <c r="O180" s="544"/>
      <c r="P180" s="544"/>
      <c r="Q180" s="544"/>
      <c r="R180" s="544"/>
      <c r="S180" s="544"/>
      <c r="T180" s="544"/>
      <c r="U180" s="544"/>
      <c r="V180" s="544"/>
    </row>
    <row r="181" spans="1:22" ht="12.75">
      <c r="A181" s="729"/>
      <c r="B181" s="729"/>
      <c r="C181" s="707"/>
      <c r="D181" s="707"/>
      <c r="E181" s="707"/>
      <c r="F181" s="707"/>
      <c r="G181" s="707"/>
      <c r="H181" s="707"/>
      <c r="I181" s="707"/>
      <c r="J181" s="707"/>
      <c r="K181" s="707"/>
      <c r="L181" s="707"/>
      <c r="M181" s="707"/>
      <c r="N181" s="544"/>
      <c r="O181" s="544"/>
      <c r="P181" s="544"/>
      <c r="Q181" s="544"/>
      <c r="R181" s="544"/>
      <c r="S181" s="544"/>
      <c r="T181" s="544"/>
      <c r="U181" s="544"/>
      <c r="V181" s="544"/>
    </row>
    <row r="182" spans="1:22" ht="12.75">
      <c r="A182" s="729"/>
      <c r="B182" s="729"/>
      <c r="C182" s="707"/>
      <c r="D182" s="707"/>
      <c r="E182" s="707"/>
      <c r="F182" s="707"/>
      <c r="G182" s="707"/>
      <c r="H182" s="707"/>
      <c r="I182" s="707"/>
      <c r="J182" s="707"/>
      <c r="K182" s="707"/>
      <c r="L182" s="707"/>
      <c r="M182" s="707"/>
      <c r="N182" s="544"/>
      <c r="O182" s="544"/>
      <c r="P182" s="544"/>
      <c r="Q182" s="544"/>
      <c r="R182" s="544"/>
      <c r="S182" s="544"/>
      <c r="T182" s="544"/>
      <c r="U182" s="544"/>
      <c r="V182" s="544"/>
    </row>
    <row r="183" spans="1:22" ht="12.75">
      <c r="A183" s="721"/>
      <c r="B183" s="720"/>
      <c r="C183" s="721"/>
      <c r="D183" s="721"/>
      <c r="E183" s="721"/>
      <c r="F183" s="721"/>
      <c r="G183" s="707"/>
      <c r="H183" s="707"/>
      <c r="I183" s="707"/>
      <c r="J183" s="707"/>
      <c r="K183" s="707"/>
      <c r="L183" s="707"/>
      <c r="M183" s="707"/>
      <c r="N183" s="544"/>
      <c r="O183" s="544"/>
      <c r="P183" s="544"/>
      <c r="Q183" s="544"/>
      <c r="R183" s="544"/>
      <c r="S183" s="544"/>
      <c r="T183" s="544"/>
      <c r="U183" s="544"/>
      <c r="V183" s="544"/>
    </row>
    <row r="184" spans="1:22" ht="12.75">
      <c r="A184" s="707"/>
      <c r="B184" s="707"/>
      <c r="C184" s="544"/>
      <c r="D184" s="544"/>
      <c r="E184" s="544"/>
      <c r="F184" s="544"/>
      <c r="G184" s="544"/>
      <c r="H184" s="544"/>
      <c r="I184" s="544"/>
      <c r="J184" s="544"/>
      <c r="K184" s="544"/>
      <c r="L184" s="544"/>
      <c r="M184" s="544"/>
      <c r="N184" s="544"/>
      <c r="O184" s="544"/>
      <c r="P184" s="544"/>
      <c r="Q184" s="544"/>
      <c r="R184" s="544"/>
      <c r="S184" s="544"/>
      <c r="T184" s="544"/>
      <c r="U184" s="544"/>
      <c r="V184" s="544"/>
    </row>
    <row r="185" spans="1:22" ht="15.75">
      <c r="A185" s="1155" t="s">
        <v>85</v>
      </c>
      <c r="B185" s="1156"/>
      <c r="C185" s="1156"/>
      <c r="D185" s="1156"/>
      <c r="E185" s="1156"/>
      <c r="F185" s="1156"/>
      <c r="G185" s="1156"/>
      <c r="H185" s="1156"/>
      <c r="I185" s="1156"/>
      <c r="J185" s="1156"/>
      <c r="K185" s="1156"/>
      <c r="L185" s="1156"/>
      <c r="M185" s="1156"/>
      <c r="N185" s="544"/>
      <c r="O185" s="544"/>
      <c r="P185" s="544"/>
      <c r="Q185" s="544"/>
      <c r="R185" s="544"/>
      <c r="S185" s="544"/>
      <c r="T185" s="544"/>
      <c r="U185" s="544"/>
      <c r="V185" s="544"/>
    </row>
    <row r="186" spans="1:22" ht="15.75">
      <c r="A186" s="1155" t="s">
        <v>214</v>
      </c>
      <c r="B186" s="1155"/>
      <c r="C186" s="1155"/>
      <c r="D186" s="1155"/>
      <c r="E186" s="1155"/>
      <c r="F186" s="1155"/>
      <c r="G186" s="1155"/>
      <c r="H186" s="1155"/>
      <c r="I186" s="1155"/>
      <c r="J186" s="1155"/>
      <c r="K186" s="1155"/>
      <c r="L186" s="1155"/>
      <c r="M186" s="1155"/>
      <c r="N186" s="544"/>
      <c r="O186" s="544"/>
      <c r="P186" s="544"/>
      <c r="Q186" s="544"/>
      <c r="R186" s="544"/>
      <c r="S186" s="544"/>
      <c r="T186" s="544"/>
      <c r="U186" s="544"/>
      <c r="V186" s="544"/>
    </row>
    <row r="187" spans="1:22" ht="15.75">
      <c r="A187" s="708"/>
      <c r="B187" s="708"/>
      <c r="C187" s="708"/>
      <c r="D187" s="708"/>
      <c r="E187" s="708"/>
      <c r="F187" s="708"/>
      <c r="G187" s="708"/>
      <c r="H187" s="708"/>
      <c r="I187" s="708"/>
      <c r="J187" s="708"/>
      <c r="K187" s="708"/>
      <c r="L187" s="708"/>
      <c r="M187" s="708"/>
      <c r="N187" s="544"/>
      <c r="O187" s="544"/>
      <c r="P187" s="544"/>
      <c r="Q187" s="544"/>
      <c r="R187" s="544"/>
      <c r="S187" s="544"/>
      <c r="T187" s="544"/>
      <c r="U187" s="544"/>
      <c r="V187" s="544"/>
    </row>
    <row r="188" spans="1:22" ht="12.75">
      <c r="A188" s="710"/>
      <c r="B188" s="712" t="s">
        <v>83</v>
      </c>
      <c r="C188" s="712"/>
      <c r="D188" s="710"/>
      <c r="E188" s="710"/>
      <c r="F188" s="710"/>
      <c r="G188" s="710"/>
      <c r="H188" s="710"/>
      <c r="I188" s="710"/>
      <c r="J188" s="710"/>
      <c r="K188" s="710"/>
      <c r="L188" s="710"/>
      <c r="M188" s="710"/>
      <c r="N188" s="544"/>
      <c r="O188" s="544"/>
      <c r="P188" s="544"/>
      <c r="Q188" s="544"/>
      <c r="R188" s="544"/>
      <c r="S188" s="544"/>
      <c r="T188" s="544"/>
      <c r="U188" s="544"/>
      <c r="V188" s="544"/>
    </row>
    <row r="189" spans="1:22" ht="12.75">
      <c r="A189" s="544"/>
      <c r="B189" s="544" t="s">
        <v>80</v>
      </c>
      <c r="C189" s="544"/>
      <c r="D189" s="544"/>
      <c r="E189" s="544"/>
      <c r="F189" s="544"/>
      <c r="G189" s="544"/>
      <c r="H189" s="544"/>
      <c r="I189" s="544"/>
      <c r="J189" s="544"/>
      <c r="K189" s="544"/>
      <c r="L189" s="544"/>
      <c r="M189" s="544"/>
      <c r="N189" s="544"/>
      <c r="O189" s="544"/>
      <c r="P189" s="544"/>
      <c r="Q189" s="544"/>
      <c r="R189" s="544"/>
      <c r="S189" s="544"/>
      <c r="T189" s="544"/>
      <c r="U189" s="544"/>
      <c r="V189" s="544"/>
    </row>
    <row r="190" spans="1:22" ht="12.75">
      <c r="A190" s="544"/>
      <c r="B190" s="544" t="s">
        <v>81</v>
      </c>
      <c r="C190" s="544"/>
      <c r="D190" s="544"/>
      <c r="E190" s="544"/>
      <c r="F190" s="544"/>
      <c r="G190" s="544"/>
      <c r="H190" s="544"/>
      <c r="I190" s="544"/>
      <c r="J190" s="544"/>
      <c r="K190" s="544"/>
      <c r="L190" s="544"/>
      <c r="M190" s="544"/>
      <c r="N190" s="544"/>
      <c r="O190" s="544"/>
      <c r="P190" s="544"/>
      <c r="Q190" s="544"/>
      <c r="R190" s="544"/>
      <c r="S190" s="544"/>
      <c r="T190" s="544"/>
      <c r="U190" s="544"/>
      <c r="V190" s="544"/>
    </row>
    <row r="191" spans="1:22" ht="12.75">
      <c r="A191" s="544"/>
      <c r="B191" s="544" t="s">
        <v>84</v>
      </c>
      <c r="C191" s="544"/>
      <c r="D191" s="544"/>
      <c r="E191" s="544"/>
      <c r="F191" s="544"/>
      <c r="G191" s="544"/>
      <c r="H191" s="544"/>
      <c r="I191" s="544"/>
      <c r="J191" s="544"/>
      <c r="K191" s="544"/>
      <c r="L191" s="544"/>
      <c r="M191" s="544"/>
      <c r="N191" s="544"/>
      <c r="O191" s="544"/>
      <c r="P191" s="544"/>
      <c r="Q191" s="544"/>
      <c r="R191" s="544"/>
      <c r="S191" s="544"/>
      <c r="T191" s="544"/>
      <c r="U191" s="544"/>
      <c r="V191" s="544"/>
    </row>
    <row r="192" spans="1:22" ht="12.75">
      <c r="A192" s="544"/>
      <c r="B192" s="544" t="s">
        <v>82</v>
      </c>
      <c r="C192" s="544"/>
      <c r="D192" s="544"/>
      <c r="E192" s="544"/>
      <c r="F192" s="544"/>
      <c r="G192" s="544"/>
      <c r="H192" s="544"/>
      <c r="I192" s="544"/>
      <c r="J192" s="544"/>
      <c r="K192" s="544"/>
      <c r="L192" s="544"/>
      <c r="M192" s="544"/>
      <c r="N192" s="544"/>
      <c r="O192" s="544"/>
      <c r="P192" s="544"/>
      <c r="Q192" s="544"/>
      <c r="R192" s="544"/>
      <c r="S192" s="544"/>
      <c r="T192" s="544"/>
      <c r="U192" s="544"/>
      <c r="V192" s="544"/>
    </row>
    <row r="193" spans="1:22" ht="12.75">
      <c r="A193" s="544"/>
      <c r="B193" s="544"/>
      <c r="C193" s="544"/>
      <c r="D193" s="544"/>
      <c r="E193" s="544"/>
      <c r="F193" s="544"/>
      <c r="G193" s="544"/>
      <c r="H193" s="544"/>
      <c r="I193" s="544"/>
      <c r="J193" s="544"/>
      <c r="K193" s="544"/>
      <c r="L193" s="544"/>
      <c r="M193" s="544"/>
      <c r="N193" s="544"/>
      <c r="O193" s="544"/>
      <c r="P193" s="544"/>
      <c r="Q193" s="544"/>
      <c r="R193" s="544"/>
      <c r="S193" s="544"/>
      <c r="T193" s="544"/>
      <c r="U193" s="544"/>
      <c r="V193" s="544"/>
    </row>
    <row r="194" spans="1:22" ht="13.5" thickBot="1">
      <c r="A194" s="544"/>
      <c r="B194" s="714" t="s">
        <v>110</v>
      </c>
      <c r="C194" s="544"/>
      <c r="D194" s="544"/>
      <c r="E194" s="544"/>
      <c r="F194" s="544"/>
      <c r="G194" s="565"/>
      <c r="H194" s="544"/>
      <c r="I194" s="544"/>
      <c r="J194" s="544"/>
      <c r="K194" s="544"/>
      <c r="L194" s="544"/>
      <c r="M194" s="544"/>
      <c r="N194" s="544"/>
      <c r="O194" s="544"/>
      <c r="P194" s="544"/>
      <c r="Q194" s="544"/>
      <c r="R194" s="544"/>
      <c r="S194" s="544"/>
      <c r="T194" s="544"/>
      <c r="U194" s="544"/>
      <c r="V194" s="544"/>
    </row>
    <row r="195" spans="1:22" ht="12.75">
      <c r="A195" s="65" t="s">
        <v>0</v>
      </c>
      <c r="B195" s="66"/>
      <c r="C195" s="73"/>
      <c r="D195" s="1111" t="s">
        <v>46</v>
      </c>
      <c r="E195" s="1112"/>
      <c r="F195" s="1112"/>
      <c r="G195" s="96" t="s">
        <v>34</v>
      </c>
      <c r="H195" s="3" t="s">
        <v>1</v>
      </c>
      <c r="I195" s="75" t="s">
        <v>39</v>
      </c>
      <c r="J195" s="1113" t="s">
        <v>49</v>
      </c>
      <c r="K195" s="1114"/>
      <c r="L195" s="1114"/>
      <c r="M195" s="1115"/>
      <c r="N195" s="544"/>
      <c r="O195" s="544"/>
      <c r="P195" s="544"/>
      <c r="Q195" s="544"/>
      <c r="R195" s="544"/>
      <c r="S195" s="544"/>
      <c r="T195" s="544"/>
      <c r="U195" s="544"/>
      <c r="V195" s="544"/>
    </row>
    <row r="196" spans="1:22" ht="12.75">
      <c r="A196" s="74"/>
      <c r="B196" s="67" t="s">
        <v>10</v>
      </c>
      <c r="C196" s="131" t="s">
        <v>37</v>
      </c>
      <c r="D196" s="78" t="s">
        <v>2</v>
      </c>
      <c r="E196" s="17" t="s">
        <v>43</v>
      </c>
      <c r="F196" s="81" t="s">
        <v>22</v>
      </c>
      <c r="G196" s="93" t="s">
        <v>47</v>
      </c>
      <c r="H196" s="7" t="s">
        <v>45</v>
      </c>
      <c r="I196" s="76" t="s">
        <v>40</v>
      </c>
      <c r="J196" s="126" t="s">
        <v>2</v>
      </c>
      <c r="K196" s="1116" t="s">
        <v>50</v>
      </c>
      <c r="L196" s="1116"/>
      <c r="M196" s="70" t="s">
        <v>152</v>
      </c>
      <c r="N196" s="544"/>
      <c r="O196" s="544"/>
      <c r="P196" s="544"/>
      <c r="Q196" s="544"/>
      <c r="R196" s="544"/>
      <c r="S196" s="544"/>
      <c r="T196" s="544"/>
      <c r="U196" s="544"/>
      <c r="V196" s="544"/>
    </row>
    <row r="197" spans="1:22" ht="12.75">
      <c r="A197" s="4"/>
      <c r="B197" s="67" t="s">
        <v>3</v>
      </c>
      <c r="C197" s="80"/>
      <c r="D197" s="55"/>
      <c r="E197" s="17" t="s">
        <v>11</v>
      </c>
      <c r="F197" s="38" t="s">
        <v>28</v>
      </c>
      <c r="G197" s="94" t="s">
        <v>68</v>
      </c>
      <c r="H197" s="7"/>
      <c r="I197" s="77" t="s">
        <v>41</v>
      </c>
      <c r="J197" s="86"/>
      <c r="K197" s="84" t="s">
        <v>12</v>
      </c>
      <c r="L197" s="125" t="s">
        <v>13</v>
      </c>
      <c r="M197" s="79"/>
      <c r="N197" s="544"/>
      <c r="O197" s="544"/>
      <c r="P197" s="544"/>
      <c r="Q197" s="544"/>
      <c r="R197" s="544"/>
      <c r="S197" s="544"/>
      <c r="T197" s="544"/>
      <c r="U197" s="544"/>
      <c r="V197" s="544"/>
    </row>
    <row r="198" spans="1:22" ht="12.75">
      <c r="A198" s="55"/>
      <c r="B198" s="67"/>
      <c r="C198" s="6"/>
      <c r="D198" s="55"/>
      <c r="E198" s="17" t="s">
        <v>38</v>
      </c>
      <c r="F198" s="68" t="s">
        <v>23</v>
      </c>
      <c r="G198" s="85" t="s">
        <v>69</v>
      </c>
      <c r="H198" s="6"/>
      <c r="I198" s="76" t="s">
        <v>42</v>
      </c>
      <c r="J198" s="87"/>
      <c r="K198" s="52"/>
      <c r="L198" s="95"/>
      <c r="M198" s="39"/>
      <c r="N198" s="544"/>
      <c r="O198" s="544"/>
      <c r="P198" s="544"/>
      <c r="Q198" s="544"/>
      <c r="R198" s="544"/>
      <c r="S198" s="544"/>
      <c r="T198" s="544"/>
      <c r="U198" s="544"/>
      <c r="V198" s="544"/>
    </row>
    <row r="199" spans="1:22" ht="12.75">
      <c r="A199" s="55"/>
      <c r="B199" s="56"/>
      <c r="C199" s="37"/>
      <c r="D199" s="55"/>
      <c r="E199" s="17" t="s">
        <v>44</v>
      </c>
      <c r="F199" s="68"/>
      <c r="G199" s="85" t="s">
        <v>26</v>
      </c>
      <c r="H199" s="8"/>
      <c r="I199" s="55" t="s">
        <v>70</v>
      </c>
      <c r="J199" s="26"/>
      <c r="K199" s="52"/>
      <c r="L199" s="16"/>
      <c r="M199" s="27"/>
      <c r="N199" s="544"/>
      <c r="O199" s="544"/>
      <c r="P199" s="544"/>
      <c r="Q199" s="544"/>
      <c r="R199" s="544"/>
      <c r="S199" s="544"/>
      <c r="T199" s="544"/>
      <c r="U199" s="544"/>
      <c r="V199" s="544"/>
    </row>
    <row r="200" spans="1:22" ht="12.75">
      <c r="A200" s="55"/>
      <c r="B200" s="56"/>
      <c r="C200" s="37"/>
      <c r="D200" s="55"/>
      <c r="E200" s="17"/>
      <c r="F200" s="68"/>
      <c r="G200" s="85"/>
      <c r="H200" s="8"/>
      <c r="I200" s="55"/>
      <c r="J200" s="26"/>
      <c r="K200" s="52"/>
      <c r="L200" s="16"/>
      <c r="M200" s="27"/>
      <c r="N200" s="544"/>
      <c r="O200" s="544"/>
      <c r="P200" s="544"/>
      <c r="Q200" s="544"/>
      <c r="R200" s="544"/>
      <c r="S200" s="544"/>
      <c r="T200" s="544"/>
      <c r="U200" s="544"/>
      <c r="V200" s="544"/>
    </row>
    <row r="201" spans="1:22" ht="13.5" thickBot="1">
      <c r="A201" s="10"/>
      <c r="B201" s="43"/>
      <c r="C201" s="11"/>
      <c r="D201" s="10"/>
      <c r="E201" s="69"/>
      <c r="F201" s="82"/>
      <c r="G201" s="69"/>
      <c r="H201" s="11"/>
      <c r="I201" s="10"/>
      <c r="J201" s="28"/>
      <c r="K201" s="53"/>
      <c r="L201" s="23"/>
      <c r="M201" s="29"/>
      <c r="N201" s="544"/>
      <c r="O201" s="544"/>
      <c r="P201" s="544"/>
      <c r="Q201" s="544"/>
      <c r="R201" s="544"/>
      <c r="S201" s="544"/>
      <c r="T201" s="544"/>
      <c r="U201" s="544"/>
      <c r="V201" s="544"/>
    </row>
    <row r="202" spans="1:22" ht="13.5" thickBot="1">
      <c r="A202" s="10"/>
      <c r="B202" s="22" t="s">
        <v>36</v>
      </c>
      <c r="C202" s="36"/>
      <c r="D202" s="11"/>
      <c r="E202" s="11"/>
      <c r="F202" s="11"/>
      <c r="G202" s="11"/>
      <c r="H202" s="11"/>
      <c r="I202" s="11"/>
      <c r="J202" s="11"/>
      <c r="K202" s="11"/>
      <c r="L202" s="11"/>
      <c r="M202" s="12"/>
      <c r="N202" s="544"/>
      <c r="O202" s="544"/>
      <c r="P202" s="544"/>
      <c r="Q202" s="544"/>
      <c r="R202" s="544"/>
      <c r="S202" s="544"/>
      <c r="T202" s="544"/>
      <c r="U202" s="544"/>
      <c r="V202" s="544"/>
    </row>
    <row r="203" spans="1:22" s="396" customFormat="1" ht="12.75">
      <c r="A203" s="421" t="s">
        <v>5</v>
      </c>
      <c r="B203" s="401" t="s">
        <v>188</v>
      </c>
      <c r="C203" s="401"/>
      <c r="D203" s="422"/>
      <c r="E203" s="422"/>
      <c r="F203" s="507"/>
      <c r="G203" s="422"/>
      <c r="H203" s="422"/>
      <c r="I203" s="422"/>
      <c r="J203" s="422"/>
      <c r="K203" s="422"/>
      <c r="L203" s="422"/>
      <c r="M203" s="423"/>
      <c r="N203" s="544"/>
      <c r="O203" s="544"/>
      <c r="P203" s="544"/>
      <c r="Q203" s="544"/>
      <c r="R203" s="544"/>
      <c r="S203" s="544"/>
      <c r="T203" s="544"/>
      <c r="U203" s="544"/>
      <c r="V203" s="544"/>
    </row>
    <row r="204" spans="1:22" s="41" customFormat="1" ht="13.5" thickBot="1">
      <c r="A204" s="33">
        <v>1</v>
      </c>
      <c r="B204" s="158" t="s">
        <v>120</v>
      </c>
      <c r="C204" s="156" t="s">
        <v>8</v>
      </c>
      <c r="D204" s="154">
        <v>2</v>
      </c>
      <c r="E204" s="155">
        <v>1</v>
      </c>
      <c r="F204" s="18">
        <v>1</v>
      </c>
      <c r="G204" s="175">
        <v>2</v>
      </c>
      <c r="H204" s="188" t="s">
        <v>177</v>
      </c>
      <c r="I204" s="162" t="s">
        <v>35</v>
      </c>
      <c r="J204" s="71">
        <v>30</v>
      </c>
      <c r="K204" s="15"/>
      <c r="L204" s="18">
        <v>30</v>
      </c>
      <c r="M204" s="21"/>
      <c r="N204" s="580"/>
      <c r="O204" s="686"/>
      <c r="P204" s="686"/>
      <c r="Q204" s="686"/>
      <c r="R204" s="686"/>
      <c r="S204" s="686"/>
      <c r="T204" s="686"/>
      <c r="U204" s="686"/>
      <c r="V204" s="686"/>
    </row>
    <row r="205" spans="1:41" s="440" customFormat="1" ht="13.5" thickBot="1">
      <c r="A205" s="431"/>
      <c r="B205" s="432" t="s">
        <v>73</v>
      </c>
      <c r="C205" s="431"/>
      <c r="D205" s="433">
        <f>SUM(D204:D204)</f>
        <v>2</v>
      </c>
      <c r="E205" s="434">
        <f>SUM(E204:E204)</f>
        <v>1</v>
      </c>
      <c r="F205" s="435">
        <f>SUM(F204)</f>
        <v>1</v>
      </c>
      <c r="G205" s="435">
        <f>SUM(G204)</f>
        <v>2</v>
      </c>
      <c r="H205" s="436" t="s">
        <v>61</v>
      </c>
      <c r="I205" s="437" t="s">
        <v>61</v>
      </c>
      <c r="J205" s="438">
        <f>SUM(J204:J204)</f>
        <v>30</v>
      </c>
      <c r="K205" s="439"/>
      <c r="L205" s="439">
        <f>SUM(L204:L204)</f>
        <v>30</v>
      </c>
      <c r="M205" s="458"/>
      <c r="N205" s="580"/>
      <c r="O205" s="691"/>
      <c r="P205" s="691"/>
      <c r="Q205" s="691"/>
      <c r="R205" s="691"/>
      <c r="S205" s="691"/>
      <c r="T205" s="691"/>
      <c r="U205" s="691"/>
      <c r="V205" s="691"/>
      <c r="W205" s="909"/>
      <c r="X205" s="909"/>
      <c r="Y205" s="909"/>
      <c r="Z205" s="909"/>
      <c r="AA205" s="909"/>
      <c r="AB205" s="909"/>
      <c r="AC205" s="909"/>
      <c r="AD205" s="909"/>
      <c r="AE205" s="909"/>
      <c r="AF205" s="909"/>
      <c r="AG205" s="909"/>
      <c r="AH205" s="909"/>
      <c r="AI205" s="909"/>
      <c r="AJ205" s="909"/>
      <c r="AK205" s="909"/>
      <c r="AL205" s="909"/>
      <c r="AM205" s="909"/>
      <c r="AN205" s="909"/>
      <c r="AO205" s="909"/>
    </row>
    <row r="206" spans="1:22" s="440" customFormat="1" ht="12.75">
      <c r="A206" s="441"/>
      <c r="B206" s="442" t="s">
        <v>74</v>
      </c>
      <c r="C206" s="441"/>
      <c r="D206" s="778">
        <f>SUM(G205)</f>
        <v>2</v>
      </c>
      <c r="E206" s="443"/>
      <c r="F206" s="444"/>
      <c r="G206" s="444"/>
      <c r="H206" s="445" t="s">
        <v>61</v>
      </c>
      <c r="I206" s="446" t="s">
        <v>61</v>
      </c>
      <c r="J206" s="447"/>
      <c r="K206" s="444"/>
      <c r="L206" s="444"/>
      <c r="M206" s="448"/>
      <c r="N206" s="544"/>
      <c r="O206" s="544"/>
      <c r="P206" s="544"/>
      <c r="Q206" s="544"/>
      <c r="R206" s="544"/>
      <c r="S206" s="544"/>
      <c r="T206" s="544"/>
      <c r="U206" s="544"/>
      <c r="V206" s="544"/>
    </row>
    <row r="207" spans="1:22" s="440" customFormat="1" ht="13.5" thickBot="1">
      <c r="A207" s="449"/>
      <c r="B207" s="450" t="s">
        <v>75</v>
      </c>
      <c r="C207" s="449"/>
      <c r="D207" s="779">
        <v>2</v>
      </c>
      <c r="E207" s="451"/>
      <c r="F207" s="452"/>
      <c r="G207" s="452"/>
      <c r="H207" s="453" t="s">
        <v>61</v>
      </c>
      <c r="I207" s="454" t="s">
        <v>61</v>
      </c>
      <c r="J207" s="891">
        <v>30</v>
      </c>
      <c r="K207" s="452"/>
      <c r="L207" s="452"/>
      <c r="M207" s="456"/>
      <c r="N207" s="544"/>
      <c r="O207" s="544"/>
      <c r="P207" s="544"/>
      <c r="Q207" s="544"/>
      <c r="R207" s="544"/>
      <c r="S207" s="544"/>
      <c r="T207" s="544"/>
      <c r="U207" s="544"/>
      <c r="V207" s="544"/>
    </row>
    <row r="208" spans="1:22" s="396" customFormat="1" ht="13.5" thickBot="1">
      <c r="A208" s="406" t="s">
        <v>6</v>
      </c>
      <c r="B208" s="407" t="s">
        <v>189</v>
      </c>
      <c r="C208" s="407"/>
      <c r="D208" s="508"/>
      <c r="E208" s="508"/>
      <c r="F208" s="509"/>
      <c r="G208" s="509"/>
      <c r="H208" s="509"/>
      <c r="I208" s="409"/>
      <c r="J208" s="409"/>
      <c r="K208" s="409"/>
      <c r="L208" s="409"/>
      <c r="M208" s="410"/>
      <c r="N208" s="544"/>
      <c r="O208" s="544"/>
      <c r="P208" s="544"/>
      <c r="Q208" s="544"/>
      <c r="R208" s="544"/>
      <c r="S208" s="544"/>
      <c r="T208" s="544"/>
      <c r="U208" s="544"/>
      <c r="V208" s="544"/>
    </row>
    <row r="209" spans="1:22" ht="12.75">
      <c r="A209" s="133">
        <v>1</v>
      </c>
      <c r="B209" s="144" t="s">
        <v>94</v>
      </c>
      <c r="C209" s="159"/>
      <c r="D209" s="128"/>
      <c r="E209" s="107"/>
      <c r="F209" s="129"/>
      <c r="G209" s="129"/>
      <c r="H209" s="188" t="s">
        <v>231</v>
      </c>
      <c r="I209" s="48"/>
      <c r="J209" s="40"/>
      <c r="K209" s="31"/>
      <c r="L209" s="31"/>
      <c r="M209" s="32"/>
      <c r="N209" s="544"/>
      <c r="O209" s="544"/>
      <c r="P209" s="544"/>
      <c r="Q209" s="544"/>
      <c r="R209" s="544"/>
      <c r="S209" s="544"/>
      <c r="T209" s="544"/>
      <c r="U209" s="544"/>
      <c r="V209" s="544"/>
    </row>
    <row r="210" spans="1:22" ht="12.75">
      <c r="A210" s="246"/>
      <c r="B210" s="181" t="s">
        <v>140</v>
      </c>
      <c r="C210" s="184" t="s">
        <v>8</v>
      </c>
      <c r="D210" s="186">
        <v>2</v>
      </c>
      <c r="E210" s="187">
        <v>1.5</v>
      </c>
      <c r="F210" s="188">
        <v>0.5</v>
      </c>
      <c r="G210" s="188">
        <v>2</v>
      </c>
      <c r="H210" s="188" t="s">
        <v>93</v>
      </c>
      <c r="I210" s="183" t="s">
        <v>27</v>
      </c>
      <c r="J210" s="248">
        <v>30</v>
      </c>
      <c r="K210" s="247"/>
      <c r="L210" s="188">
        <v>30</v>
      </c>
      <c r="M210" s="249"/>
      <c r="N210" s="544"/>
      <c r="O210" s="544"/>
      <c r="P210" s="544"/>
      <c r="Q210" s="544"/>
      <c r="R210" s="544"/>
      <c r="S210" s="544"/>
      <c r="T210" s="544"/>
      <c r="U210" s="544"/>
      <c r="V210" s="544"/>
    </row>
    <row r="211" spans="1:22" ht="12.75">
      <c r="A211" s="246"/>
      <c r="B211" s="181" t="s">
        <v>95</v>
      </c>
      <c r="C211" s="184" t="s">
        <v>8</v>
      </c>
      <c r="D211" s="186">
        <v>4</v>
      </c>
      <c r="E211" s="187">
        <v>2.5</v>
      </c>
      <c r="F211" s="188">
        <v>1.5</v>
      </c>
      <c r="G211" s="188">
        <v>3</v>
      </c>
      <c r="H211" s="188" t="s">
        <v>93</v>
      </c>
      <c r="I211" s="183" t="s">
        <v>27</v>
      </c>
      <c r="J211" s="248">
        <v>60</v>
      </c>
      <c r="K211" s="247"/>
      <c r="L211" s="188">
        <v>60</v>
      </c>
      <c r="M211" s="249"/>
      <c r="N211" s="544"/>
      <c r="O211" s="544"/>
      <c r="P211" s="544"/>
      <c r="Q211" s="544"/>
      <c r="R211" s="544"/>
      <c r="S211" s="544"/>
      <c r="T211" s="544"/>
      <c r="U211" s="544"/>
      <c r="V211" s="544"/>
    </row>
    <row r="212" spans="1:22" ht="12.75">
      <c r="A212" s="246"/>
      <c r="B212" s="181" t="s">
        <v>96</v>
      </c>
      <c r="C212" s="184" t="s">
        <v>8</v>
      </c>
      <c r="D212" s="186">
        <v>2</v>
      </c>
      <c r="E212" s="187">
        <v>1.5</v>
      </c>
      <c r="F212" s="188">
        <v>0.5</v>
      </c>
      <c r="G212" s="188">
        <v>2</v>
      </c>
      <c r="H212" s="188" t="s">
        <v>93</v>
      </c>
      <c r="I212" s="183" t="s">
        <v>27</v>
      </c>
      <c r="J212" s="248">
        <v>30</v>
      </c>
      <c r="K212" s="247"/>
      <c r="L212" s="188">
        <v>30</v>
      </c>
      <c r="M212" s="249"/>
      <c r="N212" s="544"/>
      <c r="O212" s="544"/>
      <c r="P212" s="544"/>
      <c r="Q212" s="544"/>
      <c r="R212" s="544"/>
      <c r="S212" s="544"/>
      <c r="T212" s="544"/>
      <c r="U212" s="544"/>
      <c r="V212" s="544"/>
    </row>
    <row r="213" spans="1:22" ht="13.5" thickBot="1">
      <c r="A213" s="246"/>
      <c r="B213" s="181" t="s">
        <v>97</v>
      </c>
      <c r="C213" s="184" t="s">
        <v>8</v>
      </c>
      <c r="D213" s="186">
        <v>4</v>
      </c>
      <c r="E213" s="187">
        <v>2.5</v>
      </c>
      <c r="F213" s="188">
        <v>1.5</v>
      </c>
      <c r="G213" s="188">
        <v>3</v>
      </c>
      <c r="H213" s="188" t="s">
        <v>93</v>
      </c>
      <c r="I213" s="183" t="s">
        <v>27</v>
      </c>
      <c r="J213" s="248">
        <v>60</v>
      </c>
      <c r="K213" s="247"/>
      <c r="L213" s="188">
        <v>60</v>
      </c>
      <c r="M213" s="249"/>
      <c r="N213" s="544"/>
      <c r="O213" s="544"/>
      <c r="P213" s="544"/>
      <c r="Q213" s="544"/>
      <c r="R213" s="544"/>
      <c r="S213" s="544"/>
      <c r="T213" s="544"/>
      <c r="U213" s="544"/>
      <c r="V213" s="544"/>
    </row>
    <row r="214" spans="1:22" s="440" customFormat="1" ht="13.5" thickBot="1">
      <c r="A214" s="474"/>
      <c r="B214" s="473" t="s">
        <v>73</v>
      </c>
      <c r="C214" s="474"/>
      <c r="D214" s="475">
        <f>SUM(D210:D213)</f>
        <v>12</v>
      </c>
      <c r="E214" s="476">
        <f>SUM(E210:E213)</f>
        <v>8</v>
      </c>
      <c r="F214" s="439">
        <f>SUM(F210:F213)</f>
        <v>4</v>
      </c>
      <c r="G214" s="439">
        <f>SUM(G210:G213)</f>
        <v>10</v>
      </c>
      <c r="H214" s="477" t="s">
        <v>61</v>
      </c>
      <c r="I214" s="478" t="s">
        <v>61</v>
      </c>
      <c r="J214" s="457">
        <f>SUM(J210:J213)</f>
        <v>180</v>
      </c>
      <c r="K214" s="439"/>
      <c r="L214" s="439">
        <f>SUM(L210:L213)</f>
        <v>180</v>
      </c>
      <c r="M214" s="458"/>
      <c r="N214" s="544"/>
      <c r="O214" s="544"/>
      <c r="P214" s="544"/>
      <c r="Q214" s="544"/>
      <c r="R214" s="544"/>
      <c r="S214" s="544"/>
      <c r="T214" s="544"/>
      <c r="U214" s="544"/>
      <c r="V214" s="544"/>
    </row>
    <row r="215" spans="1:22" s="440" customFormat="1" ht="12.75">
      <c r="A215" s="518"/>
      <c r="B215" s="517" t="s">
        <v>168</v>
      </c>
      <c r="C215" s="518"/>
      <c r="D215" s="642">
        <f>SUM(G214)</f>
        <v>10</v>
      </c>
      <c r="E215" s="519"/>
      <c r="F215" s="520"/>
      <c r="G215" s="520"/>
      <c r="H215" s="521" t="s">
        <v>61</v>
      </c>
      <c r="I215" s="522" t="s">
        <v>61</v>
      </c>
      <c r="J215" s="523"/>
      <c r="K215" s="520"/>
      <c r="L215" s="520"/>
      <c r="M215" s="533"/>
      <c r="N215" s="544"/>
      <c r="O215" s="544"/>
      <c r="P215" s="544"/>
      <c r="Q215" s="544"/>
      <c r="R215" s="544"/>
      <c r="S215" s="544"/>
      <c r="T215" s="544"/>
      <c r="U215" s="544"/>
      <c r="V215" s="544"/>
    </row>
    <row r="216" spans="1:22" s="440" customFormat="1" ht="13.5" thickBot="1">
      <c r="A216" s="647"/>
      <c r="B216" s="524" t="s">
        <v>169</v>
      </c>
      <c r="C216" s="525"/>
      <c r="D216" s="526"/>
      <c r="E216" s="526"/>
      <c r="F216" s="526"/>
      <c r="G216" s="526"/>
      <c r="H216" s="526" t="s">
        <v>61</v>
      </c>
      <c r="I216" s="527" t="s">
        <v>61</v>
      </c>
      <c r="J216" s="528"/>
      <c r="K216" s="526"/>
      <c r="L216" s="526"/>
      <c r="M216" s="527"/>
      <c r="N216" s="544"/>
      <c r="O216" s="544"/>
      <c r="P216" s="544"/>
      <c r="Q216" s="544"/>
      <c r="R216" s="544"/>
      <c r="S216" s="544"/>
      <c r="T216" s="544"/>
      <c r="U216" s="544"/>
      <c r="V216" s="544"/>
    </row>
    <row r="217" spans="1:22" s="396" customFormat="1" ht="13.5" thickBot="1">
      <c r="A217" s="626" t="s">
        <v>7</v>
      </c>
      <c r="B217" s="424" t="s">
        <v>190</v>
      </c>
      <c r="C217" s="424"/>
      <c r="D217" s="510"/>
      <c r="E217" s="510"/>
      <c r="F217" s="510"/>
      <c r="G217" s="408"/>
      <c r="H217" s="510"/>
      <c r="I217" s="408"/>
      <c r="J217" s="408"/>
      <c r="K217" s="408"/>
      <c r="L217" s="408"/>
      <c r="M217" s="529"/>
      <c r="N217" s="544"/>
      <c r="O217" s="544"/>
      <c r="P217" s="544"/>
      <c r="Q217" s="544"/>
      <c r="R217" s="544"/>
      <c r="S217" s="544"/>
      <c r="T217" s="544"/>
      <c r="U217" s="544"/>
      <c r="V217" s="544"/>
    </row>
    <row r="218" spans="1:22" s="253" customFormat="1" ht="12.75">
      <c r="A218" s="254">
        <v>1</v>
      </c>
      <c r="B218" s="180" t="s">
        <v>205</v>
      </c>
      <c r="C218" s="176" t="s">
        <v>8</v>
      </c>
      <c r="D218" s="189">
        <v>4</v>
      </c>
      <c r="E218" s="190">
        <v>2.5</v>
      </c>
      <c r="F218" s="191">
        <v>1.5</v>
      </c>
      <c r="G218" s="191">
        <v>3</v>
      </c>
      <c r="H218" s="191" t="s">
        <v>199</v>
      </c>
      <c r="I218" s="182" t="s">
        <v>27</v>
      </c>
      <c r="J218" s="240">
        <v>60</v>
      </c>
      <c r="K218" s="200">
        <v>30</v>
      </c>
      <c r="L218" s="200">
        <v>30</v>
      </c>
      <c r="M218" s="202"/>
      <c r="N218" s="340"/>
      <c r="O218" s="340"/>
      <c r="P218" s="340"/>
      <c r="Q218" s="340"/>
      <c r="R218" s="340"/>
      <c r="S218" s="340"/>
      <c r="T218" s="340"/>
      <c r="U218" s="340"/>
      <c r="V218" s="340"/>
    </row>
    <row r="219" spans="1:22" s="253" customFormat="1" ht="12.75">
      <c r="A219" s="246">
        <v>2</v>
      </c>
      <c r="B219" s="181" t="s">
        <v>105</v>
      </c>
      <c r="C219" s="184" t="s">
        <v>8</v>
      </c>
      <c r="D219" s="186">
        <v>4</v>
      </c>
      <c r="E219" s="187">
        <v>2</v>
      </c>
      <c r="F219" s="188">
        <v>2</v>
      </c>
      <c r="G219" s="188">
        <v>2</v>
      </c>
      <c r="H219" s="191" t="s">
        <v>199</v>
      </c>
      <c r="I219" s="183" t="s">
        <v>27</v>
      </c>
      <c r="J219" s="248">
        <v>45</v>
      </c>
      <c r="K219" s="188">
        <v>15</v>
      </c>
      <c r="L219" s="188">
        <v>30</v>
      </c>
      <c r="M219" s="249"/>
      <c r="N219" s="340"/>
      <c r="O219" s="340"/>
      <c r="P219" s="340"/>
      <c r="Q219" s="340"/>
      <c r="R219" s="340"/>
      <c r="S219" s="340"/>
      <c r="T219" s="340"/>
      <c r="U219" s="340"/>
      <c r="V219" s="340"/>
    </row>
    <row r="220" spans="1:22" s="253" customFormat="1" ht="13.5" thickBot="1">
      <c r="A220" s="246">
        <v>3</v>
      </c>
      <c r="B220" s="181" t="s">
        <v>108</v>
      </c>
      <c r="C220" s="184" t="s">
        <v>8</v>
      </c>
      <c r="D220" s="186">
        <v>3</v>
      </c>
      <c r="E220" s="187">
        <v>1.5</v>
      </c>
      <c r="F220" s="188">
        <v>1.5</v>
      </c>
      <c r="G220" s="188">
        <v>2</v>
      </c>
      <c r="H220" s="188" t="s">
        <v>93</v>
      </c>
      <c r="I220" s="183" t="s">
        <v>27</v>
      </c>
      <c r="J220" s="248">
        <v>30</v>
      </c>
      <c r="K220" s="188"/>
      <c r="L220" s="188">
        <v>30</v>
      </c>
      <c r="M220" s="249"/>
      <c r="N220" s="340"/>
      <c r="O220" s="340"/>
      <c r="P220" s="340"/>
      <c r="Q220" s="340"/>
      <c r="R220" s="340"/>
      <c r="S220" s="340"/>
      <c r="T220" s="340"/>
      <c r="U220" s="340"/>
      <c r="V220" s="340"/>
    </row>
    <row r="221" spans="1:22" s="440" customFormat="1" ht="13.5" thickBot="1">
      <c r="A221" s="474"/>
      <c r="B221" s="473" t="s">
        <v>73</v>
      </c>
      <c r="C221" s="474"/>
      <c r="D221" s="475">
        <f>SUM(D218:D220)</f>
        <v>11</v>
      </c>
      <c r="E221" s="476">
        <f>SUM(E218:E220)</f>
        <v>6</v>
      </c>
      <c r="F221" s="439">
        <f>SUM(F218:F220)</f>
        <v>5</v>
      </c>
      <c r="G221" s="439">
        <f>SUM(G218:G220)</f>
        <v>7</v>
      </c>
      <c r="H221" s="477" t="s">
        <v>61</v>
      </c>
      <c r="I221" s="478" t="s">
        <v>61</v>
      </c>
      <c r="J221" s="438">
        <f>SUM(J218:J220)</f>
        <v>135</v>
      </c>
      <c r="K221" s="439">
        <f>SUM(K218:K220)</f>
        <v>45</v>
      </c>
      <c r="L221" s="439">
        <f>SUM(L218:L220)</f>
        <v>90</v>
      </c>
      <c r="M221" s="458"/>
      <c r="N221" s="544"/>
      <c r="O221" s="544"/>
      <c r="P221" s="544"/>
      <c r="Q221" s="544"/>
      <c r="R221" s="544"/>
      <c r="S221" s="544"/>
      <c r="T221" s="544"/>
      <c r="U221" s="544"/>
      <c r="V221" s="544"/>
    </row>
    <row r="222" spans="1:22" s="440" customFormat="1" ht="12.75">
      <c r="A222" s="480"/>
      <c r="B222" s="479" t="s">
        <v>168</v>
      </c>
      <c r="C222" s="480"/>
      <c r="D222" s="789">
        <f>SUM(G221)</f>
        <v>7</v>
      </c>
      <c r="E222" s="481"/>
      <c r="F222" s="482"/>
      <c r="G222" s="482"/>
      <c r="H222" s="483" t="s">
        <v>61</v>
      </c>
      <c r="I222" s="484" t="s">
        <v>61</v>
      </c>
      <c r="J222" s="485"/>
      <c r="K222" s="482"/>
      <c r="L222" s="482"/>
      <c r="M222" s="534"/>
      <c r="N222" s="544"/>
      <c r="O222" s="544"/>
      <c r="P222" s="544"/>
      <c r="Q222" s="544"/>
      <c r="R222" s="544"/>
      <c r="S222" s="544"/>
      <c r="T222" s="544"/>
      <c r="U222" s="544"/>
      <c r="V222" s="544"/>
    </row>
    <row r="223" spans="1:22" s="440" customFormat="1" ht="13.5" thickBot="1">
      <c r="A223" s="487"/>
      <c r="B223" s="486" t="s">
        <v>169</v>
      </c>
      <c r="C223" s="487"/>
      <c r="D223" s="488"/>
      <c r="E223" s="489"/>
      <c r="F223" s="490"/>
      <c r="G223" s="490"/>
      <c r="H223" s="491" t="s">
        <v>61</v>
      </c>
      <c r="I223" s="492" t="s">
        <v>61</v>
      </c>
      <c r="J223" s="493"/>
      <c r="K223" s="490"/>
      <c r="L223" s="490"/>
      <c r="M223" s="535"/>
      <c r="N223" s="544"/>
      <c r="O223" s="544"/>
      <c r="P223" s="544"/>
      <c r="Q223" s="544"/>
      <c r="R223" s="544"/>
      <c r="S223" s="544"/>
      <c r="T223" s="544"/>
      <c r="U223" s="544"/>
      <c r="V223" s="544"/>
    </row>
    <row r="224" spans="1:22" s="396" customFormat="1" ht="13.5" thickBot="1">
      <c r="A224" s="626" t="s">
        <v>8</v>
      </c>
      <c r="B224" s="424" t="s">
        <v>191</v>
      </c>
      <c r="C224" s="424"/>
      <c r="D224" s="408"/>
      <c r="E224" s="408"/>
      <c r="F224" s="408"/>
      <c r="G224" s="408"/>
      <c r="H224" s="510"/>
      <c r="I224" s="408"/>
      <c r="J224" s="408"/>
      <c r="K224" s="408"/>
      <c r="L224" s="408"/>
      <c r="M224" s="529"/>
      <c r="N224" s="544"/>
      <c r="O224" s="544"/>
      <c r="P224" s="544"/>
      <c r="Q224" s="544"/>
      <c r="R224" s="544"/>
      <c r="S224" s="544"/>
      <c r="T224" s="544"/>
      <c r="U224" s="544"/>
      <c r="V224" s="544"/>
    </row>
    <row r="225" spans="1:22" ht="13.5" thickBot="1">
      <c r="A225" s="246">
        <v>1</v>
      </c>
      <c r="B225" s="181" t="s">
        <v>121</v>
      </c>
      <c r="C225" s="184" t="s">
        <v>8</v>
      </c>
      <c r="D225" s="186">
        <v>3</v>
      </c>
      <c r="E225" s="187">
        <v>1.5</v>
      </c>
      <c r="F225" s="188">
        <v>1.5</v>
      </c>
      <c r="G225" s="188">
        <v>3</v>
      </c>
      <c r="H225" s="191" t="s">
        <v>93</v>
      </c>
      <c r="I225" s="183" t="s">
        <v>35</v>
      </c>
      <c r="J225" s="248">
        <v>30</v>
      </c>
      <c r="K225" s="247"/>
      <c r="L225" s="188">
        <v>30</v>
      </c>
      <c r="M225" s="249"/>
      <c r="N225" s="544"/>
      <c r="O225" s="544"/>
      <c r="P225" s="544"/>
      <c r="Q225" s="544"/>
      <c r="R225" s="544"/>
      <c r="S225" s="544"/>
      <c r="T225" s="544"/>
      <c r="U225" s="544"/>
      <c r="V225" s="544"/>
    </row>
    <row r="226" spans="1:22" s="440" customFormat="1" ht="13.5" thickBot="1">
      <c r="A226" s="474"/>
      <c r="B226" s="473" t="s">
        <v>73</v>
      </c>
      <c r="C226" s="474"/>
      <c r="D226" s="475">
        <f>SUM(D225)</f>
        <v>3</v>
      </c>
      <c r="E226" s="476">
        <f>SUM(E225)</f>
        <v>1.5</v>
      </c>
      <c r="F226" s="439">
        <f>SUM(F225)</f>
        <v>1.5</v>
      </c>
      <c r="G226" s="439">
        <f>SUM(G225)</f>
        <v>3</v>
      </c>
      <c r="H226" s="477" t="s">
        <v>61</v>
      </c>
      <c r="I226" s="478" t="s">
        <v>61</v>
      </c>
      <c r="J226" s="438">
        <f>SUM(J225)</f>
        <v>30</v>
      </c>
      <c r="K226" s="439"/>
      <c r="L226" s="439">
        <f>SUM(L225)</f>
        <v>30</v>
      </c>
      <c r="M226" s="458"/>
      <c r="N226" s="544"/>
      <c r="O226" s="544"/>
      <c r="P226" s="544"/>
      <c r="Q226" s="544"/>
      <c r="R226" s="544"/>
      <c r="S226" s="544"/>
      <c r="T226" s="544"/>
      <c r="U226" s="544"/>
      <c r="V226" s="544"/>
    </row>
    <row r="227" spans="1:22" s="440" customFormat="1" ht="12.75">
      <c r="A227" s="480"/>
      <c r="B227" s="479" t="s">
        <v>168</v>
      </c>
      <c r="C227" s="480"/>
      <c r="D227" s="789">
        <f>SUM(G226)</f>
        <v>3</v>
      </c>
      <c r="E227" s="481"/>
      <c r="F227" s="482"/>
      <c r="G227" s="887"/>
      <c r="H227" s="483" t="s">
        <v>61</v>
      </c>
      <c r="I227" s="484" t="s">
        <v>61</v>
      </c>
      <c r="J227" s="485"/>
      <c r="K227" s="482"/>
      <c r="L227" s="482"/>
      <c r="M227" s="534"/>
      <c r="N227" s="544"/>
      <c r="O227" s="544"/>
      <c r="P227" s="544"/>
      <c r="Q227" s="544"/>
      <c r="R227" s="544"/>
      <c r="S227" s="544"/>
      <c r="T227" s="544"/>
      <c r="U227" s="544"/>
      <c r="V227" s="544"/>
    </row>
    <row r="228" spans="1:22" s="440" customFormat="1" ht="13.5" thickBot="1">
      <c r="A228" s="487"/>
      <c r="B228" s="486" t="s">
        <v>169</v>
      </c>
      <c r="C228" s="487"/>
      <c r="D228" s="790">
        <v>3</v>
      </c>
      <c r="E228" s="489"/>
      <c r="F228" s="490"/>
      <c r="G228" s="490"/>
      <c r="H228" s="491" t="s">
        <v>61</v>
      </c>
      <c r="I228" s="492" t="s">
        <v>61</v>
      </c>
      <c r="J228" s="891">
        <v>30</v>
      </c>
      <c r="K228" s="490"/>
      <c r="L228" s="490"/>
      <c r="M228" s="535"/>
      <c r="N228" s="544"/>
      <c r="O228" s="544"/>
      <c r="P228" s="544"/>
      <c r="Q228" s="544"/>
      <c r="R228" s="544"/>
      <c r="S228" s="544"/>
      <c r="T228" s="544"/>
      <c r="U228" s="544"/>
      <c r="V228" s="544"/>
    </row>
    <row r="229" spans="1:22" s="396" customFormat="1" ht="13.5" thickBot="1">
      <c r="A229" s="626" t="s">
        <v>56</v>
      </c>
      <c r="B229" s="424" t="s">
        <v>192</v>
      </c>
      <c r="C229" s="424"/>
      <c r="D229" s="408"/>
      <c r="E229" s="408"/>
      <c r="F229" s="408"/>
      <c r="G229" s="408"/>
      <c r="H229" s="510"/>
      <c r="I229" s="408"/>
      <c r="J229" s="408"/>
      <c r="K229" s="408"/>
      <c r="L229" s="408"/>
      <c r="M229" s="529"/>
      <c r="N229" s="544"/>
      <c r="O229" s="544"/>
      <c r="P229" s="544"/>
      <c r="Q229" s="544"/>
      <c r="R229" s="544"/>
      <c r="S229" s="544"/>
      <c r="T229" s="544"/>
      <c r="U229" s="544"/>
      <c r="V229" s="544"/>
    </row>
    <row r="230" spans="1:22" s="223" customFormat="1" ht="13.5" thickBot="1">
      <c r="A230" s="246">
        <v>1</v>
      </c>
      <c r="B230" s="181" t="s">
        <v>146</v>
      </c>
      <c r="C230" s="184" t="s">
        <v>8</v>
      </c>
      <c r="D230" s="186">
        <v>2</v>
      </c>
      <c r="E230" s="187">
        <v>1</v>
      </c>
      <c r="F230" s="188">
        <v>1</v>
      </c>
      <c r="G230" s="188">
        <v>2</v>
      </c>
      <c r="H230" s="282" t="s">
        <v>200</v>
      </c>
      <c r="I230" s="183" t="s">
        <v>27</v>
      </c>
      <c r="J230" s="248">
        <v>60</v>
      </c>
      <c r="K230" s="188">
        <v>30</v>
      </c>
      <c r="L230" s="188">
        <v>30</v>
      </c>
      <c r="M230" s="249"/>
      <c r="N230" s="683"/>
      <c r="O230" s="683"/>
      <c r="P230" s="683"/>
      <c r="Q230" s="683"/>
      <c r="R230" s="683"/>
      <c r="S230" s="683"/>
      <c r="T230" s="683"/>
      <c r="U230" s="683"/>
      <c r="V230" s="683"/>
    </row>
    <row r="231" spans="1:22" s="440" customFormat="1" ht="13.5" thickBot="1">
      <c r="A231" s="474"/>
      <c r="B231" s="473" t="s">
        <v>73</v>
      </c>
      <c r="C231" s="474"/>
      <c r="D231" s="475">
        <f>SUM(D230)</f>
        <v>2</v>
      </c>
      <c r="E231" s="476">
        <f>SUM(E230)</f>
        <v>1</v>
      </c>
      <c r="F231" s="439">
        <f>SUM(F230)</f>
        <v>1</v>
      </c>
      <c r="G231" s="439">
        <f>SUM(G230)</f>
        <v>2</v>
      </c>
      <c r="H231" s="477" t="s">
        <v>61</v>
      </c>
      <c r="I231" s="478" t="s">
        <v>61</v>
      </c>
      <c r="J231" s="438">
        <f>SUM(J230:J230)</f>
        <v>60</v>
      </c>
      <c r="K231" s="439">
        <f>SUM(K230)</f>
        <v>30</v>
      </c>
      <c r="L231" s="439">
        <f>SUM(L230:L230)</f>
        <v>30</v>
      </c>
      <c r="M231" s="458"/>
      <c r="N231" s="544"/>
      <c r="O231" s="544"/>
      <c r="P231" s="544"/>
      <c r="Q231" s="544"/>
      <c r="R231" s="544"/>
      <c r="S231" s="544"/>
      <c r="T231" s="544"/>
      <c r="U231" s="544"/>
      <c r="V231" s="544"/>
    </row>
    <row r="232" spans="1:22" s="440" customFormat="1" ht="12.75">
      <c r="A232" s="480"/>
      <c r="B232" s="479" t="s">
        <v>168</v>
      </c>
      <c r="C232" s="480"/>
      <c r="D232" s="789">
        <f>SUM(G231)</f>
        <v>2</v>
      </c>
      <c r="E232" s="481"/>
      <c r="F232" s="482"/>
      <c r="G232" s="887"/>
      <c r="H232" s="483" t="s">
        <v>61</v>
      </c>
      <c r="I232" s="484" t="s">
        <v>61</v>
      </c>
      <c r="J232" s="485"/>
      <c r="K232" s="482"/>
      <c r="L232" s="482"/>
      <c r="M232" s="534"/>
      <c r="N232" s="544"/>
      <c r="O232" s="544"/>
      <c r="P232" s="544"/>
      <c r="Q232" s="544"/>
      <c r="R232" s="544"/>
      <c r="S232" s="544"/>
      <c r="T232" s="544"/>
      <c r="U232" s="544"/>
      <c r="V232" s="544"/>
    </row>
    <row r="233" spans="1:22" s="440" customFormat="1" ht="13.5" thickBot="1">
      <c r="A233" s="487"/>
      <c r="B233" s="486" t="s">
        <v>169</v>
      </c>
      <c r="C233" s="487"/>
      <c r="D233" s="488"/>
      <c r="E233" s="489"/>
      <c r="F233" s="490"/>
      <c r="G233" s="490"/>
      <c r="H233" s="491" t="s">
        <v>61</v>
      </c>
      <c r="I233" s="492" t="s">
        <v>61</v>
      </c>
      <c r="J233" s="493"/>
      <c r="K233" s="490"/>
      <c r="L233" s="490"/>
      <c r="M233" s="535"/>
      <c r="N233" s="544"/>
      <c r="O233" s="544"/>
      <c r="P233" s="544"/>
      <c r="Q233" s="544"/>
      <c r="R233" s="544"/>
      <c r="S233" s="544"/>
      <c r="T233" s="544"/>
      <c r="U233" s="544"/>
      <c r="V233" s="544"/>
    </row>
    <row r="234" spans="1:22" s="396" customFormat="1" ht="13.5" thickBot="1">
      <c r="A234" s="626" t="s">
        <v>57</v>
      </c>
      <c r="B234" s="424" t="s">
        <v>9</v>
      </c>
      <c r="C234" s="424"/>
      <c r="D234" s="408"/>
      <c r="E234" s="408"/>
      <c r="F234" s="408"/>
      <c r="G234" s="408"/>
      <c r="H234" s="510"/>
      <c r="I234" s="408"/>
      <c r="J234" s="408"/>
      <c r="K234" s="408"/>
      <c r="L234" s="409"/>
      <c r="M234" s="410"/>
      <c r="N234" s="544"/>
      <c r="O234" s="544"/>
      <c r="P234" s="544"/>
      <c r="Q234" s="544"/>
      <c r="R234" s="544"/>
      <c r="S234" s="544"/>
      <c r="T234" s="544"/>
      <c r="U234" s="544"/>
      <c r="V234" s="544"/>
    </row>
    <row r="235" spans="1:22" s="516" customFormat="1" ht="13.5" thickBot="1">
      <c r="A235" s="620" t="s">
        <v>58</v>
      </c>
      <c r="B235" s="633"/>
      <c r="C235" s="531"/>
      <c r="D235" s="531"/>
      <c r="E235" s="645"/>
      <c r="F235" s="637"/>
      <c r="G235" s="637"/>
      <c r="H235" s="635"/>
      <c r="I235" s="635" t="s">
        <v>61</v>
      </c>
      <c r="J235" s="636"/>
      <c r="K235" s="635"/>
      <c r="L235" s="511"/>
      <c r="M235" s="538"/>
      <c r="N235" s="687"/>
      <c r="O235" s="687"/>
      <c r="P235" s="687"/>
      <c r="Q235" s="687"/>
      <c r="R235" s="687"/>
      <c r="S235" s="687"/>
      <c r="T235" s="687"/>
      <c r="U235" s="687"/>
      <c r="V235" s="687"/>
    </row>
    <row r="236" spans="1:22" s="380" customFormat="1" ht="13.5" thickBot="1">
      <c r="A236" s="1126" t="s">
        <v>173</v>
      </c>
      <c r="B236" s="1127"/>
      <c r="C236" s="639"/>
      <c r="D236" s="540">
        <f>SUM(D235,D231,D226,D221,D214,D205)</f>
        <v>30</v>
      </c>
      <c r="E236" s="384">
        <f>SUM(E231,E226,E221,E214,E205)</f>
        <v>17.5</v>
      </c>
      <c r="F236" s="384">
        <f>SUM(F205,F214,F221,F226,F231)</f>
        <v>12.5</v>
      </c>
      <c r="G236" s="384">
        <f>SUM(G231,G226,G221,G214,G205)</f>
        <v>24</v>
      </c>
      <c r="H236" s="542"/>
      <c r="I236" s="541"/>
      <c r="J236" s="420">
        <f>SUM(J231,J226,J221,J214,J205)</f>
        <v>435</v>
      </c>
      <c r="K236" s="384">
        <f>SUM(K231,K221)</f>
        <v>75</v>
      </c>
      <c r="L236" s="385">
        <f>SUM(L231,L226,L221,L214,L205)</f>
        <v>360</v>
      </c>
      <c r="M236" s="494"/>
      <c r="N236" s="544"/>
      <c r="O236" s="544"/>
      <c r="P236" s="544"/>
      <c r="Q236" s="544"/>
      <c r="R236" s="544"/>
      <c r="S236" s="544"/>
      <c r="T236" s="544"/>
      <c r="U236" s="544"/>
      <c r="V236" s="544"/>
    </row>
    <row r="237" spans="1:22" ht="12.75">
      <c r="A237" s="371"/>
      <c r="B237" s="372"/>
      <c r="C237" s="210"/>
      <c r="D237" s="210"/>
      <c r="E237" s="210"/>
      <c r="F237" s="210"/>
      <c r="G237" s="211"/>
      <c r="H237" s="211"/>
      <c r="I237" s="211"/>
      <c r="J237" s="211"/>
      <c r="K237" s="211"/>
      <c r="L237" s="6"/>
      <c r="M237" s="9"/>
      <c r="N237" s="544"/>
      <c r="O237" s="544"/>
      <c r="P237" s="544"/>
      <c r="Q237" s="544"/>
      <c r="R237" s="544"/>
      <c r="S237" s="544"/>
      <c r="T237" s="544"/>
      <c r="U237" s="544"/>
      <c r="V237" s="544"/>
    </row>
    <row r="238" spans="1:22" ht="13.5" thickBot="1">
      <c r="A238" s="371"/>
      <c r="B238" s="372"/>
      <c r="C238" s="210"/>
      <c r="D238" s="210"/>
      <c r="E238" s="210"/>
      <c r="F238" s="210"/>
      <c r="G238" s="211"/>
      <c r="H238" s="211"/>
      <c r="I238" s="211"/>
      <c r="J238" s="211"/>
      <c r="K238" s="211"/>
      <c r="L238" s="6"/>
      <c r="M238" s="9"/>
      <c r="N238" s="544"/>
      <c r="O238" s="544"/>
      <c r="P238" s="544"/>
      <c r="Q238" s="544"/>
      <c r="R238" s="544"/>
      <c r="S238" s="544"/>
      <c r="T238" s="544"/>
      <c r="U238" s="544"/>
      <c r="V238" s="544"/>
    </row>
    <row r="239" spans="1:22" s="380" customFormat="1" ht="13.5" thickBot="1">
      <c r="A239" s="1117" t="s">
        <v>111</v>
      </c>
      <c r="B239" s="1118"/>
      <c r="C239" s="667" t="s">
        <v>61</v>
      </c>
      <c r="D239" s="1062">
        <f>SUM(D178,D236)</f>
        <v>60</v>
      </c>
      <c r="E239" s="384">
        <f>SUM(E178,E236)</f>
        <v>37</v>
      </c>
      <c r="F239" s="955">
        <f>SUM(F178,F236)</f>
        <v>23</v>
      </c>
      <c r="G239" s="955">
        <f>SUM(G236,G178)</f>
        <v>43</v>
      </c>
      <c r="H239" s="542"/>
      <c r="I239" s="640"/>
      <c r="J239" s="624">
        <f>SUM(J178,J236)</f>
        <v>878</v>
      </c>
      <c r="K239" s="385">
        <f>SUM(K178,K236)</f>
        <v>248</v>
      </c>
      <c r="L239" s="385">
        <f>SUM(L178,L236)</f>
        <v>630</v>
      </c>
      <c r="M239" s="498"/>
      <c r="N239" s="544"/>
      <c r="O239" s="544"/>
      <c r="P239" s="544"/>
      <c r="Q239" s="544"/>
      <c r="R239" s="544"/>
      <c r="S239" s="544"/>
      <c r="T239" s="544"/>
      <c r="U239" s="544"/>
      <c r="V239" s="544"/>
    </row>
    <row r="240" spans="1:22" ht="12.75">
      <c r="A240" s="729"/>
      <c r="B240" s="729"/>
      <c r="C240" s="707"/>
      <c r="D240" s="707"/>
      <c r="E240" s="707"/>
      <c r="F240" s="707"/>
      <c r="G240" s="707"/>
      <c r="H240" s="707"/>
      <c r="I240" s="707"/>
      <c r="J240" s="707"/>
      <c r="K240" s="707"/>
      <c r="L240" s="707"/>
      <c r="M240" s="707"/>
      <c r="N240" s="544"/>
      <c r="O240" s="544"/>
      <c r="P240" s="544"/>
      <c r="Q240" s="544"/>
      <c r="R240" s="544"/>
      <c r="S240" s="544"/>
      <c r="T240" s="544"/>
      <c r="U240" s="544"/>
      <c r="V240" s="544"/>
    </row>
    <row r="241" spans="1:22" ht="12.75">
      <c r="A241" s="729"/>
      <c r="B241" s="729"/>
      <c r="C241" s="707"/>
      <c r="D241" s="707"/>
      <c r="E241" s="707"/>
      <c r="F241" s="707"/>
      <c r="G241" s="707"/>
      <c r="H241" s="707"/>
      <c r="I241" s="707"/>
      <c r="J241" s="707"/>
      <c r="K241" s="707"/>
      <c r="L241" s="707"/>
      <c r="M241" s="707"/>
      <c r="N241" s="544"/>
      <c r="O241" s="544"/>
      <c r="P241" s="544"/>
      <c r="Q241" s="544"/>
      <c r="R241" s="544"/>
      <c r="S241" s="544"/>
      <c r="T241" s="544"/>
      <c r="U241" s="544"/>
      <c r="V241" s="544"/>
    </row>
    <row r="242" spans="1:22" ht="12.75">
      <c r="A242" s="721"/>
      <c r="B242" s="720"/>
      <c r="C242" s="721"/>
      <c r="D242" s="721"/>
      <c r="E242" s="721"/>
      <c r="F242" s="721"/>
      <c r="G242" s="707"/>
      <c r="H242" s="707"/>
      <c r="I242" s="707"/>
      <c r="J242" s="707"/>
      <c r="K242" s="707"/>
      <c r="L242" s="707"/>
      <c r="M242" s="707"/>
      <c r="N242" s="544"/>
      <c r="O242" s="544"/>
      <c r="P242" s="544"/>
      <c r="Q242" s="544"/>
      <c r="R242" s="544"/>
      <c r="S242" s="544"/>
      <c r="T242" s="544"/>
      <c r="U242" s="544"/>
      <c r="V242" s="544"/>
    </row>
    <row r="243" spans="1:22" ht="12.75">
      <c r="A243" s="721"/>
      <c r="B243" s="720" t="s">
        <v>239</v>
      </c>
      <c r="C243" s="721"/>
      <c r="D243" s="721"/>
      <c r="E243" s="721"/>
      <c r="F243" s="721"/>
      <c r="G243" s="707"/>
      <c r="H243" s="707"/>
      <c r="I243" s="707"/>
      <c r="J243" s="707"/>
      <c r="K243" s="707"/>
      <c r="L243" s="707"/>
      <c r="M243" s="707"/>
      <c r="N243" s="544"/>
      <c r="O243" s="544"/>
      <c r="P243" s="544"/>
      <c r="Q243" s="544"/>
      <c r="R243" s="544"/>
      <c r="S243" s="544"/>
      <c r="T243" s="544"/>
      <c r="U243" s="544"/>
      <c r="V243" s="544"/>
    </row>
    <row r="244" spans="1:22" ht="12.75">
      <c r="A244" s="544"/>
      <c r="B244" s="544"/>
      <c r="C244" s="544"/>
      <c r="D244" s="544"/>
      <c r="E244" s="544"/>
      <c r="F244" s="544"/>
      <c r="G244" s="544"/>
      <c r="H244" s="544"/>
      <c r="I244" s="544"/>
      <c r="J244" s="544"/>
      <c r="K244" s="544"/>
      <c r="L244" s="544"/>
      <c r="M244" s="544"/>
      <c r="N244" s="544"/>
      <c r="O244" s="544"/>
      <c r="P244" s="544"/>
      <c r="Q244" s="544"/>
      <c r="R244" s="544"/>
      <c r="S244" s="544"/>
      <c r="T244" s="544"/>
      <c r="U244" s="544"/>
      <c r="V244" s="544"/>
    </row>
    <row r="245" spans="1:22" ht="15.75">
      <c r="A245" s="1155" t="s">
        <v>112</v>
      </c>
      <c r="B245" s="1156"/>
      <c r="C245" s="1156"/>
      <c r="D245" s="1156"/>
      <c r="E245" s="1156"/>
      <c r="F245" s="1156"/>
      <c r="G245" s="1156"/>
      <c r="H245" s="1156"/>
      <c r="I245" s="1156"/>
      <c r="J245" s="1156"/>
      <c r="K245" s="1156"/>
      <c r="L245" s="1156"/>
      <c r="M245" s="1156"/>
      <c r="N245" s="544"/>
      <c r="O245" s="544"/>
      <c r="P245" s="544"/>
      <c r="Q245" s="544"/>
      <c r="R245" s="544"/>
      <c r="S245" s="544"/>
      <c r="T245" s="544"/>
      <c r="U245" s="544"/>
      <c r="V245" s="544"/>
    </row>
    <row r="246" spans="1:22" ht="15.75">
      <c r="A246" s="1155" t="s">
        <v>214</v>
      </c>
      <c r="B246" s="1155"/>
      <c r="C246" s="1155"/>
      <c r="D246" s="1155"/>
      <c r="E246" s="1155"/>
      <c r="F246" s="1155"/>
      <c r="G246" s="1155"/>
      <c r="H246" s="1155"/>
      <c r="I246" s="1155"/>
      <c r="J246" s="1155"/>
      <c r="K246" s="1155"/>
      <c r="L246" s="1155"/>
      <c r="M246" s="1155"/>
      <c r="N246" s="544"/>
      <c r="O246" s="544"/>
      <c r="P246" s="544"/>
      <c r="Q246" s="544"/>
      <c r="R246" s="544"/>
      <c r="S246" s="544"/>
      <c r="T246" s="544"/>
      <c r="U246" s="544"/>
      <c r="V246" s="544"/>
    </row>
    <row r="247" spans="1:22" ht="15.75">
      <c r="A247" s="708"/>
      <c r="B247" s="708"/>
      <c r="C247" s="708"/>
      <c r="D247" s="708"/>
      <c r="E247" s="708"/>
      <c r="F247" s="708"/>
      <c r="G247" s="708"/>
      <c r="H247" s="708"/>
      <c r="I247" s="708"/>
      <c r="J247" s="708"/>
      <c r="K247" s="708"/>
      <c r="L247" s="708"/>
      <c r="M247" s="708"/>
      <c r="N247" s="544"/>
      <c r="O247" s="544"/>
      <c r="P247" s="544"/>
      <c r="Q247" s="544"/>
      <c r="R247" s="544"/>
      <c r="S247" s="544"/>
      <c r="T247" s="544"/>
      <c r="U247" s="544"/>
      <c r="V247" s="544"/>
    </row>
    <row r="248" spans="1:22" ht="12.75">
      <c r="A248" s="710"/>
      <c r="B248" s="712" t="s">
        <v>83</v>
      </c>
      <c r="C248" s="712"/>
      <c r="D248" s="710"/>
      <c r="E248" s="710"/>
      <c r="F248" s="710"/>
      <c r="G248" s="710"/>
      <c r="H248" s="710"/>
      <c r="I248" s="710"/>
      <c r="J248" s="710"/>
      <c r="K248" s="710"/>
      <c r="L248" s="710"/>
      <c r="M248" s="710"/>
      <c r="N248" s="544"/>
      <c r="O248" s="544"/>
      <c r="P248" s="544"/>
      <c r="Q248" s="544"/>
      <c r="R248" s="544"/>
      <c r="S248" s="544"/>
      <c r="T248" s="544"/>
      <c r="U248" s="544"/>
      <c r="V248" s="544"/>
    </row>
    <row r="249" spans="1:22" ht="12.75">
      <c r="A249" s="544"/>
      <c r="B249" s="544" t="s">
        <v>80</v>
      </c>
      <c r="C249" s="544"/>
      <c r="D249" s="544"/>
      <c r="E249" s="544"/>
      <c r="F249" s="544"/>
      <c r="G249" s="544"/>
      <c r="H249" s="544"/>
      <c r="I249" s="544"/>
      <c r="J249" s="544"/>
      <c r="K249" s="544"/>
      <c r="L249" s="544"/>
      <c r="M249" s="544"/>
      <c r="N249" s="544"/>
      <c r="O249" s="544"/>
      <c r="P249" s="544"/>
      <c r="Q249" s="544"/>
      <c r="R249" s="544"/>
      <c r="S249" s="544"/>
      <c r="T249" s="544"/>
      <c r="U249" s="544"/>
      <c r="V249" s="544"/>
    </row>
    <row r="250" spans="1:22" ht="12.75">
      <c r="A250" s="544"/>
      <c r="B250" s="544" t="s">
        <v>81</v>
      </c>
      <c r="C250" s="544"/>
      <c r="D250" s="544"/>
      <c r="E250" s="544"/>
      <c r="F250" s="544"/>
      <c r="G250" s="544"/>
      <c r="H250" s="544"/>
      <c r="I250" s="544"/>
      <c r="J250" s="544"/>
      <c r="K250" s="544"/>
      <c r="L250" s="544"/>
      <c r="M250" s="544"/>
      <c r="N250" s="544"/>
      <c r="O250" s="544"/>
      <c r="P250" s="544"/>
      <c r="Q250" s="544"/>
      <c r="R250" s="544"/>
      <c r="S250" s="544"/>
      <c r="T250" s="544"/>
      <c r="U250" s="544"/>
      <c r="V250" s="544"/>
    </row>
    <row r="251" spans="1:22" ht="12.75">
      <c r="A251" s="544"/>
      <c r="B251" s="544" t="s">
        <v>84</v>
      </c>
      <c r="C251" s="544"/>
      <c r="D251" s="544"/>
      <c r="E251" s="544"/>
      <c r="F251" s="544"/>
      <c r="G251" s="544"/>
      <c r="H251" s="544"/>
      <c r="I251" s="544"/>
      <c r="J251" s="544"/>
      <c r="K251" s="544"/>
      <c r="L251" s="544"/>
      <c r="M251" s="544"/>
      <c r="N251" s="544"/>
      <c r="O251" s="544"/>
      <c r="P251" s="544"/>
      <c r="Q251" s="544"/>
      <c r="R251" s="544"/>
      <c r="S251" s="544"/>
      <c r="T251" s="544"/>
      <c r="U251" s="544"/>
      <c r="V251" s="544"/>
    </row>
    <row r="252" spans="1:22" ht="12.75">
      <c r="A252" s="544"/>
      <c r="B252" s="544" t="s">
        <v>82</v>
      </c>
      <c r="C252" s="544"/>
      <c r="D252" s="544"/>
      <c r="E252" s="544"/>
      <c r="F252" s="544"/>
      <c r="G252" s="544"/>
      <c r="H252" s="544"/>
      <c r="I252" s="544"/>
      <c r="J252" s="544"/>
      <c r="K252" s="544"/>
      <c r="L252" s="544"/>
      <c r="M252" s="544"/>
      <c r="N252" s="544"/>
      <c r="O252" s="544"/>
      <c r="P252" s="544"/>
      <c r="Q252" s="544"/>
      <c r="R252" s="544"/>
      <c r="S252" s="544"/>
      <c r="T252" s="544"/>
      <c r="U252" s="544"/>
      <c r="V252" s="544"/>
    </row>
    <row r="253" spans="1:22" ht="12.75">
      <c r="A253" s="544"/>
      <c r="B253" s="544"/>
      <c r="C253" s="544"/>
      <c r="D253" s="544"/>
      <c r="E253" s="544"/>
      <c r="F253" s="544"/>
      <c r="G253" s="544"/>
      <c r="H253" s="544"/>
      <c r="I253" s="544"/>
      <c r="J253" s="544"/>
      <c r="K253" s="544"/>
      <c r="L253" s="544"/>
      <c r="M253" s="544"/>
      <c r="N253" s="544"/>
      <c r="O253" s="544"/>
      <c r="P253" s="544"/>
      <c r="Q253" s="544"/>
      <c r="R253" s="544"/>
      <c r="S253" s="544"/>
      <c r="T253" s="544"/>
      <c r="U253" s="544"/>
      <c r="V253" s="544"/>
    </row>
    <row r="254" spans="1:22" ht="13.5" thickBot="1">
      <c r="A254" s="544"/>
      <c r="B254" s="714" t="s">
        <v>113</v>
      </c>
      <c r="C254" s="544"/>
      <c r="D254" s="544"/>
      <c r="E254" s="544"/>
      <c r="F254" s="544"/>
      <c r="G254" s="565"/>
      <c r="H254" s="544"/>
      <c r="I254" s="544"/>
      <c r="J254" s="544"/>
      <c r="K254" s="544"/>
      <c r="L254" s="544"/>
      <c r="M254" s="544"/>
      <c r="N254" s="544"/>
      <c r="O254" s="544"/>
      <c r="P254" s="544"/>
      <c r="Q254" s="544"/>
      <c r="R254" s="544"/>
      <c r="S254" s="544"/>
      <c r="T254" s="544"/>
      <c r="U254" s="544"/>
      <c r="V254" s="544"/>
    </row>
    <row r="255" spans="1:22" ht="12.75">
      <c r="A255" s="65" t="s">
        <v>0</v>
      </c>
      <c r="B255" s="66"/>
      <c r="C255" s="73"/>
      <c r="D255" s="1111" t="s">
        <v>46</v>
      </c>
      <c r="E255" s="1112"/>
      <c r="F255" s="1112"/>
      <c r="G255" s="96" t="s">
        <v>34</v>
      </c>
      <c r="H255" s="3" t="s">
        <v>1</v>
      </c>
      <c r="I255" s="75" t="s">
        <v>39</v>
      </c>
      <c r="J255" s="1113" t="s">
        <v>49</v>
      </c>
      <c r="K255" s="1114"/>
      <c r="L255" s="1114"/>
      <c r="M255" s="1115"/>
      <c r="N255" s="544"/>
      <c r="O255" s="544"/>
      <c r="P255" s="544"/>
      <c r="Q255" s="544"/>
      <c r="R255" s="544"/>
      <c r="S255" s="544"/>
      <c r="T255" s="544"/>
      <c r="U255" s="544"/>
      <c r="V255" s="544"/>
    </row>
    <row r="256" spans="1:22" ht="12.75">
      <c r="A256" s="74"/>
      <c r="B256" s="67" t="s">
        <v>10</v>
      </c>
      <c r="C256" s="131" t="s">
        <v>37</v>
      </c>
      <c r="D256" s="78" t="s">
        <v>2</v>
      </c>
      <c r="E256" s="17" t="s">
        <v>43</v>
      </c>
      <c r="F256" s="81" t="s">
        <v>22</v>
      </c>
      <c r="G256" s="93" t="s">
        <v>47</v>
      </c>
      <c r="H256" s="7" t="s">
        <v>45</v>
      </c>
      <c r="I256" s="76" t="s">
        <v>40</v>
      </c>
      <c r="J256" s="126" t="s">
        <v>2</v>
      </c>
      <c r="K256" s="1116" t="s">
        <v>50</v>
      </c>
      <c r="L256" s="1116"/>
      <c r="M256" s="70" t="s">
        <v>152</v>
      </c>
      <c r="N256" s="544"/>
      <c r="O256" s="544"/>
      <c r="P256" s="544"/>
      <c r="Q256" s="544"/>
      <c r="R256" s="544"/>
      <c r="S256" s="544"/>
      <c r="T256" s="544"/>
      <c r="U256" s="544"/>
      <c r="V256" s="544"/>
    </row>
    <row r="257" spans="1:22" ht="12.75">
      <c r="A257" s="4"/>
      <c r="B257" s="67" t="s">
        <v>3</v>
      </c>
      <c r="C257" s="80"/>
      <c r="D257" s="55"/>
      <c r="E257" s="17" t="s">
        <v>11</v>
      </c>
      <c r="F257" s="38" t="s">
        <v>28</v>
      </c>
      <c r="G257" s="94" t="s">
        <v>68</v>
      </c>
      <c r="H257" s="7"/>
      <c r="I257" s="77" t="s">
        <v>41</v>
      </c>
      <c r="J257" s="86"/>
      <c r="K257" s="84" t="s">
        <v>12</v>
      </c>
      <c r="L257" s="125" t="s">
        <v>13</v>
      </c>
      <c r="M257" s="79"/>
      <c r="N257" s="544"/>
      <c r="O257" s="544"/>
      <c r="P257" s="544"/>
      <c r="Q257" s="544"/>
      <c r="R257" s="544"/>
      <c r="S257" s="544"/>
      <c r="T257" s="544"/>
      <c r="U257" s="544"/>
      <c r="V257" s="544"/>
    </row>
    <row r="258" spans="1:22" ht="12.75">
      <c r="A258" s="55"/>
      <c r="B258" s="67"/>
      <c r="C258" s="6"/>
      <c r="D258" s="55"/>
      <c r="E258" s="17" t="s">
        <v>38</v>
      </c>
      <c r="F258" s="68" t="s">
        <v>23</v>
      </c>
      <c r="G258" s="85" t="s">
        <v>69</v>
      </c>
      <c r="H258" s="6"/>
      <c r="I258" s="76" t="s">
        <v>42</v>
      </c>
      <c r="J258" s="87"/>
      <c r="K258" s="52"/>
      <c r="L258" s="95"/>
      <c r="M258" s="39"/>
      <c r="N258" s="544"/>
      <c r="O258" s="544"/>
      <c r="P258" s="544"/>
      <c r="Q258" s="544"/>
      <c r="R258" s="544"/>
      <c r="S258" s="544"/>
      <c r="T258" s="544"/>
      <c r="U258" s="544"/>
      <c r="V258" s="544"/>
    </row>
    <row r="259" spans="1:22" ht="12.75">
      <c r="A259" s="55"/>
      <c r="B259" s="56"/>
      <c r="C259" s="37"/>
      <c r="D259" s="55"/>
      <c r="E259" s="17" t="s">
        <v>44</v>
      </c>
      <c r="F259" s="68"/>
      <c r="G259" s="85" t="s">
        <v>26</v>
      </c>
      <c r="H259" s="8"/>
      <c r="I259" s="55" t="s">
        <v>70</v>
      </c>
      <c r="J259" s="26"/>
      <c r="K259" s="52"/>
      <c r="L259" s="16"/>
      <c r="M259" s="27"/>
      <c r="N259" s="544"/>
      <c r="O259" s="544"/>
      <c r="P259" s="544"/>
      <c r="Q259" s="544"/>
      <c r="R259" s="544"/>
      <c r="S259" s="544"/>
      <c r="T259" s="544"/>
      <c r="U259" s="544"/>
      <c r="V259" s="544"/>
    </row>
    <row r="260" spans="1:22" ht="12.75">
      <c r="A260" s="55"/>
      <c r="B260" s="56"/>
      <c r="C260" s="37"/>
      <c r="D260" s="55"/>
      <c r="E260" s="17"/>
      <c r="F260" s="68"/>
      <c r="G260" s="85"/>
      <c r="H260" s="8"/>
      <c r="I260" s="55"/>
      <c r="J260" s="26"/>
      <c r="K260" s="52"/>
      <c r="L260" s="16"/>
      <c r="M260" s="27"/>
      <c r="N260" s="544"/>
      <c r="O260" s="544"/>
      <c r="P260" s="544"/>
      <c r="Q260" s="544"/>
      <c r="R260" s="544"/>
      <c r="S260" s="544"/>
      <c r="T260" s="544"/>
      <c r="U260" s="544"/>
      <c r="V260" s="544"/>
    </row>
    <row r="261" spans="1:22" ht="13.5" thickBot="1">
      <c r="A261" s="10"/>
      <c r="B261" s="43"/>
      <c r="C261" s="11"/>
      <c r="D261" s="10"/>
      <c r="E261" s="69"/>
      <c r="F261" s="82"/>
      <c r="G261" s="69"/>
      <c r="H261" s="11"/>
      <c r="I261" s="10"/>
      <c r="J261" s="28"/>
      <c r="K261" s="53"/>
      <c r="L261" s="23"/>
      <c r="M261" s="29"/>
      <c r="N261" s="544"/>
      <c r="O261" s="544"/>
      <c r="P261" s="544"/>
      <c r="Q261" s="544"/>
      <c r="R261" s="544"/>
      <c r="S261" s="544"/>
      <c r="T261" s="544"/>
      <c r="U261" s="544"/>
      <c r="V261" s="544"/>
    </row>
    <row r="262" spans="1:22" ht="13.5" thickBot="1">
      <c r="A262" s="10"/>
      <c r="B262" s="22" t="s">
        <v>36</v>
      </c>
      <c r="C262" s="36"/>
      <c r="D262" s="11"/>
      <c r="E262" s="11"/>
      <c r="F262" s="11"/>
      <c r="G262" s="11"/>
      <c r="H262" s="11"/>
      <c r="I262" s="11"/>
      <c r="J262" s="11"/>
      <c r="K262" s="11"/>
      <c r="L262" s="11"/>
      <c r="M262" s="12"/>
      <c r="N262" s="544"/>
      <c r="O262" s="544"/>
      <c r="P262" s="544"/>
      <c r="Q262" s="544"/>
      <c r="R262" s="544"/>
      <c r="S262" s="544"/>
      <c r="T262" s="544"/>
      <c r="U262" s="544"/>
      <c r="V262" s="544"/>
    </row>
    <row r="263" spans="1:22" s="396" customFormat="1" ht="13.5" thickBot="1">
      <c r="A263" s="421" t="s">
        <v>5</v>
      </c>
      <c r="B263" s="401" t="s">
        <v>188</v>
      </c>
      <c r="C263" s="401"/>
      <c r="D263" s="422"/>
      <c r="E263" s="422"/>
      <c r="F263" s="422"/>
      <c r="G263" s="422"/>
      <c r="H263" s="422"/>
      <c r="I263" s="422"/>
      <c r="J263" s="422"/>
      <c r="K263" s="422"/>
      <c r="L263" s="422"/>
      <c r="M263" s="423"/>
      <c r="N263" s="544"/>
      <c r="O263" s="544"/>
      <c r="P263" s="544"/>
      <c r="Q263" s="544"/>
      <c r="R263" s="544"/>
      <c r="S263" s="544"/>
      <c r="T263" s="544"/>
      <c r="U263" s="544"/>
      <c r="V263" s="544"/>
    </row>
    <row r="264" spans="1:22" s="396" customFormat="1" ht="13.5" thickBot="1">
      <c r="A264" s="406" t="s">
        <v>6</v>
      </c>
      <c r="B264" s="407" t="s">
        <v>189</v>
      </c>
      <c r="C264" s="407"/>
      <c r="D264" s="407"/>
      <c r="E264" s="407"/>
      <c r="F264" s="409"/>
      <c r="G264" s="409"/>
      <c r="H264" s="409"/>
      <c r="I264" s="409"/>
      <c r="J264" s="409"/>
      <c r="K264" s="409"/>
      <c r="L264" s="409"/>
      <c r="M264" s="410"/>
      <c r="N264" s="544"/>
      <c r="O264" s="544"/>
      <c r="P264" s="544"/>
      <c r="Q264" s="544"/>
      <c r="R264" s="544"/>
      <c r="S264" s="544"/>
      <c r="T264" s="544"/>
      <c r="U264" s="544"/>
      <c r="V264" s="544"/>
    </row>
    <row r="265" spans="1:22" ht="12.75">
      <c r="A265" s="133">
        <v>1</v>
      </c>
      <c r="B265" s="144" t="s">
        <v>94</v>
      </c>
      <c r="C265" s="159"/>
      <c r="D265" s="46"/>
      <c r="E265" s="54"/>
      <c r="F265" s="47"/>
      <c r="G265" s="47"/>
      <c r="H265" s="160"/>
      <c r="I265" s="48"/>
      <c r="J265" s="40"/>
      <c r="K265" s="31"/>
      <c r="L265" s="31"/>
      <c r="M265" s="32"/>
      <c r="N265" s="544"/>
      <c r="O265" s="544"/>
      <c r="P265" s="544"/>
      <c r="Q265" s="544"/>
      <c r="R265" s="544"/>
      <c r="S265" s="544"/>
      <c r="T265" s="544"/>
      <c r="U265" s="544"/>
      <c r="V265" s="544"/>
    </row>
    <row r="266" spans="1:22" ht="12.75">
      <c r="A266" s="33"/>
      <c r="B266" s="158" t="s">
        <v>95</v>
      </c>
      <c r="C266" s="156" t="s">
        <v>56</v>
      </c>
      <c r="D266" s="186">
        <v>3</v>
      </c>
      <c r="E266" s="187">
        <v>1.5</v>
      </c>
      <c r="F266" s="188">
        <v>1.5</v>
      </c>
      <c r="G266" s="175">
        <v>3</v>
      </c>
      <c r="H266" s="188" t="s">
        <v>153</v>
      </c>
      <c r="I266" s="20" t="s">
        <v>27</v>
      </c>
      <c r="J266" s="71">
        <v>30</v>
      </c>
      <c r="K266" s="15"/>
      <c r="L266" s="18">
        <v>30</v>
      </c>
      <c r="M266" s="21"/>
      <c r="N266" s="544"/>
      <c r="O266" s="544"/>
      <c r="P266" s="544"/>
      <c r="Q266" s="544"/>
      <c r="R266" s="544"/>
      <c r="S266" s="544"/>
      <c r="T266" s="544"/>
      <c r="U266" s="544"/>
      <c r="V266" s="544"/>
    </row>
    <row r="267" spans="1:22" ht="12.75">
      <c r="A267" s="133"/>
      <c r="B267" s="45" t="s">
        <v>96</v>
      </c>
      <c r="C267" s="152" t="s">
        <v>56</v>
      </c>
      <c r="D267" s="189">
        <v>3</v>
      </c>
      <c r="E267" s="190">
        <v>1.5</v>
      </c>
      <c r="F267" s="191">
        <v>1.5</v>
      </c>
      <c r="G267" s="172">
        <v>3</v>
      </c>
      <c r="H267" s="188" t="s">
        <v>153</v>
      </c>
      <c r="I267" s="130" t="s">
        <v>27</v>
      </c>
      <c r="J267" s="152">
        <v>30</v>
      </c>
      <c r="K267" s="47"/>
      <c r="L267" s="129">
        <v>30</v>
      </c>
      <c r="M267" s="48"/>
      <c r="N267" s="544"/>
      <c r="O267" s="544"/>
      <c r="P267" s="544"/>
      <c r="Q267" s="544"/>
      <c r="R267" s="544"/>
      <c r="S267" s="544"/>
      <c r="T267" s="544"/>
      <c r="U267" s="544"/>
      <c r="V267" s="544"/>
    </row>
    <row r="268" spans="1:22" ht="13.5" thickBot="1">
      <c r="A268" s="60"/>
      <c r="B268" s="62" t="s">
        <v>97</v>
      </c>
      <c r="C268" s="148" t="s">
        <v>56</v>
      </c>
      <c r="D268" s="126">
        <v>3</v>
      </c>
      <c r="E268" s="197">
        <v>1.5</v>
      </c>
      <c r="F268" s="198">
        <v>1.5</v>
      </c>
      <c r="G268" s="777">
        <v>3</v>
      </c>
      <c r="H268" s="188" t="s">
        <v>153</v>
      </c>
      <c r="I268" s="70" t="s">
        <v>27</v>
      </c>
      <c r="J268" s="148">
        <v>30</v>
      </c>
      <c r="K268" s="63"/>
      <c r="L268" s="132">
        <v>30</v>
      </c>
      <c r="M268" s="64"/>
      <c r="N268" s="544"/>
      <c r="O268" s="544"/>
      <c r="P268" s="544"/>
      <c r="Q268" s="544"/>
      <c r="R268" s="544"/>
      <c r="S268" s="544"/>
      <c r="T268" s="544"/>
      <c r="U268" s="544"/>
      <c r="V268" s="544"/>
    </row>
    <row r="269" spans="1:22" s="440" customFormat="1" ht="13.5" thickBot="1">
      <c r="A269" s="431"/>
      <c r="B269" s="432" t="s">
        <v>73</v>
      </c>
      <c r="C269" s="431"/>
      <c r="D269" s="475">
        <f>SUM(D266:D268)</f>
        <v>9</v>
      </c>
      <c r="E269" s="476">
        <f>SUM(E266:E268)</f>
        <v>4.5</v>
      </c>
      <c r="F269" s="439">
        <f>SUM(F266:F268)</f>
        <v>4.5</v>
      </c>
      <c r="G269" s="435">
        <f>SUM(G266:G268)</f>
        <v>9</v>
      </c>
      <c r="H269" s="436" t="s">
        <v>61</v>
      </c>
      <c r="I269" s="437" t="s">
        <v>61</v>
      </c>
      <c r="J269" s="457">
        <f>SUM(J266:J268)</f>
        <v>90</v>
      </c>
      <c r="K269" s="439"/>
      <c r="L269" s="439">
        <f>SUM(L266:L268)</f>
        <v>90</v>
      </c>
      <c r="M269" s="458"/>
      <c r="N269" s="544"/>
      <c r="O269" s="544"/>
      <c r="P269" s="544"/>
      <c r="Q269" s="544"/>
      <c r="R269" s="544"/>
      <c r="S269" s="544"/>
      <c r="T269" s="544"/>
      <c r="U269" s="544"/>
      <c r="V269" s="544"/>
    </row>
    <row r="270" spans="1:22" s="440" customFormat="1" ht="12.75">
      <c r="A270" s="459"/>
      <c r="B270" s="460" t="s">
        <v>74</v>
      </c>
      <c r="C270" s="459"/>
      <c r="D270" s="780">
        <f>SUM(G269)</f>
        <v>9</v>
      </c>
      <c r="E270" s="519"/>
      <c r="F270" s="520"/>
      <c r="G270" s="462"/>
      <c r="H270" s="463" t="s">
        <v>61</v>
      </c>
      <c r="I270" s="464" t="s">
        <v>61</v>
      </c>
      <c r="J270" s="465"/>
      <c r="K270" s="462"/>
      <c r="L270" s="462"/>
      <c r="M270" s="466"/>
      <c r="N270" s="544"/>
      <c r="O270" s="544"/>
      <c r="P270" s="544"/>
      <c r="Q270" s="544"/>
      <c r="R270" s="544"/>
      <c r="S270" s="544"/>
      <c r="T270" s="544"/>
      <c r="U270" s="544"/>
      <c r="V270" s="544"/>
    </row>
    <row r="271" spans="1:22" s="440" customFormat="1" ht="13.5" thickBot="1">
      <c r="A271" s="467"/>
      <c r="B271" s="468" t="s">
        <v>75</v>
      </c>
      <c r="C271" s="469"/>
      <c r="D271" s="470"/>
      <c r="E271" s="470"/>
      <c r="F271" s="470"/>
      <c r="G271" s="470"/>
      <c r="H271" s="470" t="s">
        <v>61</v>
      </c>
      <c r="I271" s="471" t="s">
        <v>61</v>
      </c>
      <c r="J271" s="472"/>
      <c r="K271" s="470"/>
      <c r="L271" s="470"/>
      <c r="M271" s="471"/>
      <c r="N271" s="544"/>
      <c r="O271" s="544"/>
      <c r="P271" s="544"/>
      <c r="Q271" s="544"/>
      <c r="R271" s="544"/>
      <c r="S271" s="544"/>
      <c r="T271" s="544"/>
      <c r="U271" s="544"/>
      <c r="V271" s="544"/>
    </row>
    <row r="272" spans="1:22" s="396" customFormat="1" ht="13.5" thickBot="1">
      <c r="A272" s="406" t="s">
        <v>7</v>
      </c>
      <c r="B272" s="407" t="s">
        <v>190</v>
      </c>
      <c r="C272" s="407"/>
      <c r="D272" s="409"/>
      <c r="E272" s="409"/>
      <c r="F272" s="409"/>
      <c r="G272" s="509"/>
      <c r="H272" s="509"/>
      <c r="I272" s="409"/>
      <c r="J272" s="409"/>
      <c r="K272" s="409"/>
      <c r="L272" s="409"/>
      <c r="M272" s="410"/>
      <c r="N272" s="544"/>
      <c r="O272" s="544"/>
      <c r="P272" s="544"/>
      <c r="Q272" s="544"/>
      <c r="R272" s="544"/>
      <c r="S272" s="544"/>
      <c r="T272" s="544"/>
      <c r="U272" s="544"/>
      <c r="V272" s="544"/>
    </row>
    <row r="273" spans="1:22" ht="13.5" thickBot="1">
      <c r="A273" s="49">
        <v>1</v>
      </c>
      <c r="B273" s="180" t="s">
        <v>114</v>
      </c>
      <c r="C273" s="176" t="s">
        <v>56</v>
      </c>
      <c r="D273" s="189">
        <v>3</v>
      </c>
      <c r="E273" s="190">
        <v>1.5</v>
      </c>
      <c r="F273" s="191">
        <v>1.5</v>
      </c>
      <c r="G273" s="191">
        <v>0.5</v>
      </c>
      <c r="H273" s="188" t="s">
        <v>100</v>
      </c>
      <c r="I273" s="182" t="s">
        <v>27</v>
      </c>
      <c r="J273" s="240">
        <v>30</v>
      </c>
      <c r="K273" s="200">
        <v>30</v>
      </c>
      <c r="L273" s="286"/>
      <c r="M273" s="202"/>
      <c r="N273" s="544"/>
      <c r="O273" s="544"/>
      <c r="P273" s="544"/>
      <c r="Q273" s="544"/>
      <c r="R273" s="544"/>
      <c r="S273" s="544"/>
      <c r="T273" s="544"/>
      <c r="U273" s="544"/>
      <c r="V273" s="544"/>
    </row>
    <row r="274" spans="1:22" ht="12.75">
      <c r="A274" s="250">
        <v>2</v>
      </c>
      <c r="B274" s="251" t="s">
        <v>115</v>
      </c>
      <c r="C274" s="219" t="s">
        <v>56</v>
      </c>
      <c r="D274" s="126">
        <v>3</v>
      </c>
      <c r="E274" s="197">
        <v>1.5</v>
      </c>
      <c r="F274" s="198">
        <v>1.5</v>
      </c>
      <c r="G274" s="198">
        <v>0.5</v>
      </c>
      <c r="H274" s="198" t="s">
        <v>93</v>
      </c>
      <c r="I274" s="185" t="s">
        <v>27</v>
      </c>
      <c r="J274" s="219">
        <v>30</v>
      </c>
      <c r="K274" s="198">
        <v>30</v>
      </c>
      <c r="L274" s="206"/>
      <c r="M274" s="252"/>
      <c r="N274" s="544"/>
      <c r="O274" s="544"/>
      <c r="P274" s="544"/>
      <c r="Q274" s="544"/>
      <c r="R274" s="544"/>
      <c r="S274" s="544"/>
      <c r="T274" s="544"/>
      <c r="U274" s="544"/>
      <c r="V274" s="544"/>
    </row>
    <row r="275" spans="1:22" s="253" customFormat="1" ht="13.5" thickBot="1">
      <c r="A275" s="246">
        <v>3</v>
      </c>
      <c r="B275" s="181" t="s">
        <v>105</v>
      </c>
      <c r="C275" s="184" t="s">
        <v>56</v>
      </c>
      <c r="D275" s="186">
        <v>4</v>
      </c>
      <c r="E275" s="187">
        <v>2.5</v>
      </c>
      <c r="F275" s="198">
        <v>1.5</v>
      </c>
      <c r="G275" s="198">
        <v>3</v>
      </c>
      <c r="H275" s="198" t="s">
        <v>271</v>
      </c>
      <c r="I275" s="185" t="s">
        <v>27</v>
      </c>
      <c r="J275" s="205">
        <v>60</v>
      </c>
      <c r="K275" s="198">
        <v>30</v>
      </c>
      <c r="L275" s="198">
        <v>30</v>
      </c>
      <c r="M275" s="207"/>
      <c r="N275" s="340"/>
      <c r="O275" s="340"/>
      <c r="P275" s="340"/>
      <c r="Q275" s="340"/>
      <c r="R275" s="340"/>
      <c r="S275" s="340"/>
      <c r="T275" s="340"/>
      <c r="U275" s="340"/>
      <c r="V275" s="340"/>
    </row>
    <row r="276" spans="1:22" s="440" customFormat="1" ht="13.5" thickBot="1">
      <c r="A276" s="474"/>
      <c r="B276" s="473" t="s">
        <v>73</v>
      </c>
      <c r="C276" s="474"/>
      <c r="D276" s="475">
        <f>SUM(D273:D275)</f>
        <v>10</v>
      </c>
      <c r="E276" s="476">
        <f>SUM(E273:E275)</f>
        <v>5.5</v>
      </c>
      <c r="F276" s="439">
        <f>SUM(F273:F275)</f>
        <v>4.5</v>
      </c>
      <c r="G276" s="439">
        <f>SUM(G273:G275)</f>
        <v>4</v>
      </c>
      <c r="H276" s="477" t="s">
        <v>61</v>
      </c>
      <c r="I276" s="478" t="s">
        <v>61</v>
      </c>
      <c r="J276" s="438">
        <f>SUM(J273:J275)</f>
        <v>120</v>
      </c>
      <c r="K276" s="439">
        <f>SUM(K273:K275)</f>
        <v>90</v>
      </c>
      <c r="L276" s="439">
        <f>SUM(L275)</f>
        <v>30</v>
      </c>
      <c r="M276" s="458"/>
      <c r="N276" s="544"/>
      <c r="O276" s="544"/>
      <c r="P276" s="544"/>
      <c r="Q276" s="544"/>
      <c r="R276" s="544"/>
      <c r="S276" s="544"/>
      <c r="T276" s="544"/>
      <c r="U276" s="544"/>
      <c r="V276" s="544"/>
    </row>
    <row r="277" spans="1:22" s="440" customFormat="1" ht="12.75">
      <c r="A277" s="480"/>
      <c r="B277" s="479" t="s">
        <v>168</v>
      </c>
      <c r="C277" s="480"/>
      <c r="D277" s="789">
        <f>SUM(G276)</f>
        <v>4</v>
      </c>
      <c r="E277" s="481"/>
      <c r="F277" s="482"/>
      <c r="G277" s="482"/>
      <c r="H277" s="483" t="s">
        <v>61</v>
      </c>
      <c r="I277" s="484" t="s">
        <v>61</v>
      </c>
      <c r="J277" s="485"/>
      <c r="K277" s="482"/>
      <c r="L277" s="482"/>
      <c r="M277" s="534"/>
      <c r="N277" s="544"/>
      <c r="O277" s="544"/>
      <c r="P277" s="544"/>
      <c r="Q277" s="544"/>
      <c r="R277" s="544"/>
      <c r="S277" s="544"/>
      <c r="T277" s="544"/>
      <c r="U277" s="544"/>
      <c r="V277" s="544"/>
    </row>
    <row r="278" spans="1:22" s="440" customFormat="1" ht="13.5" thickBot="1">
      <c r="A278" s="487"/>
      <c r="B278" s="894" t="s">
        <v>169</v>
      </c>
      <c r="C278" s="893"/>
      <c r="D278" s="895"/>
      <c r="E278" s="896"/>
      <c r="F278" s="526"/>
      <c r="G278" s="526"/>
      <c r="H278" s="526" t="s">
        <v>61</v>
      </c>
      <c r="I278" s="527" t="s">
        <v>61</v>
      </c>
      <c r="J278" s="897"/>
      <c r="K278" s="526"/>
      <c r="L278" s="526"/>
      <c r="M278" s="527"/>
      <c r="N278" s="544"/>
      <c r="O278" s="544"/>
      <c r="P278" s="544"/>
      <c r="Q278" s="544"/>
      <c r="R278" s="544"/>
      <c r="S278" s="544"/>
      <c r="T278" s="544"/>
      <c r="U278" s="544"/>
      <c r="V278" s="544"/>
    </row>
    <row r="279" spans="1:22" s="396" customFormat="1" ht="13.5" thickBot="1">
      <c r="A279" s="626" t="s">
        <v>8</v>
      </c>
      <c r="B279" s="424" t="s">
        <v>191</v>
      </c>
      <c r="C279" s="424"/>
      <c r="D279" s="408"/>
      <c r="E279" s="408"/>
      <c r="F279" s="408"/>
      <c r="G279" s="510"/>
      <c r="H279" s="510"/>
      <c r="I279" s="408"/>
      <c r="J279" s="408"/>
      <c r="K279" s="408"/>
      <c r="L279" s="408"/>
      <c r="M279" s="529"/>
      <c r="N279" s="544"/>
      <c r="O279" s="544"/>
      <c r="P279" s="544"/>
      <c r="Q279" s="544"/>
      <c r="R279" s="544"/>
      <c r="S279" s="544"/>
      <c r="T279" s="544"/>
      <c r="U279" s="544"/>
      <c r="V279" s="544"/>
    </row>
    <row r="280" spans="1:22" ht="13.5" thickBot="1">
      <c r="A280" s="246">
        <v>1</v>
      </c>
      <c r="B280" s="181" t="s">
        <v>116</v>
      </c>
      <c r="C280" s="184" t="s">
        <v>56</v>
      </c>
      <c r="D280" s="186">
        <v>4</v>
      </c>
      <c r="E280" s="187">
        <v>1.5</v>
      </c>
      <c r="F280" s="188">
        <v>2.5</v>
      </c>
      <c r="G280" s="188">
        <v>3</v>
      </c>
      <c r="H280" s="200" t="s">
        <v>93</v>
      </c>
      <c r="I280" s="183" t="s">
        <v>35</v>
      </c>
      <c r="J280" s="248">
        <v>30</v>
      </c>
      <c r="K280" s="188"/>
      <c r="L280" s="188">
        <v>30</v>
      </c>
      <c r="M280" s="249"/>
      <c r="N280" s="544"/>
      <c r="O280" s="544"/>
      <c r="P280" s="544"/>
      <c r="Q280" s="544"/>
      <c r="R280" s="544"/>
      <c r="S280" s="544"/>
      <c r="T280" s="544"/>
      <c r="U280" s="544"/>
      <c r="V280" s="544"/>
    </row>
    <row r="281" spans="1:22" s="440" customFormat="1" ht="13.5" thickBot="1">
      <c r="A281" s="474"/>
      <c r="B281" s="473" t="s">
        <v>73</v>
      </c>
      <c r="C281" s="474"/>
      <c r="D281" s="475">
        <f>SUM(D280)</f>
        <v>4</v>
      </c>
      <c r="E281" s="476">
        <f>SUM(E280)</f>
        <v>1.5</v>
      </c>
      <c r="F281" s="439">
        <f>SUM(F280)</f>
        <v>2.5</v>
      </c>
      <c r="G281" s="439">
        <f>SUM(G280)</f>
        <v>3</v>
      </c>
      <c r="H281" s="477" t="s">
        <v>61</v>
      </c>
      <c r="I281" s="478" t="s">
        <v>61</v>
      </c>
      <c r="J281" s="438">
        <f>SUM(J280)</f>
        <v>30</v>
      </c>
      <c r="K281" s="439"/>
      <c r="L281" s="439">
        <f>SUM(L280)</f>
        <v>30</v>
      </c>
      <c r="M281" s="458"/>
      <c r="N281" s="544"/>
      <c r="O281" s="544"/>
      <c r="P281" s="544"/>
      <c r="Q281" s="544"/>
      <c r="R281" s="544"/>
      <c r="S281" s="544"/>
      <c r="T281" s="544"/>
      <c r="U281" s="544"/>
      <c r="V281" s="544"/>
    </row>
    <row r="282" spans="1:22" s="440" customFormat="1" ht="12.75">
      <c r="A282" s="480"/>
      <c r="B282" s="479" t="s">
        <v>168</v>
      </c>
      <c r="C282" s="480"/>
      <c r="D282" s="789">
        <f>SUM(G281)</f>
        <v>3</v>
      </c>
      <c r="E282" s="481"/>
      <c r="F282" s="482"/>
      <c r="G282" s="482"/>
      <c r="H282" s="483" t="s">
        <v>61</v>
      </c>
      <c r="I282" s="484" t="s">
        <v>61</v>
      </c>
      <c r="J282" s="485"/>
      <c r="K282" s="482"/>
      <c r="L282" s="482"/>
      <c r="M282" s="534"/>
      <c r="N282" s="544"/>
      <c r="O282" s="544"/>
      <c r="P282" s="544"/>
      <c r="Q282" s="544"/>
      <c r="R282" s="544"/>
      <c r="S282" s="544"/>
      <c r="T282" s="544"/>
      <c r="U282" s="544"/>
      <c r="V282" s="544"/>
    </row>
    <row r="283" spans="1:22" s="440" customFormat="1" ht="13.5" thickBot="1">
      <c r="A283" s="487"/>
      <c r="B283" s="486" t="s">
        <v>169</v>
      </c>
      <c r="C283" s="487"/>
      <c r="D283" s="790">
        <v>4</v>
      </c>
      <c r="E283" s="489"/>
      <c r="F283" s="490"/>
      <c r="G283" s="490"/>
      <c r="H283" s="491" t="s">
        <v>61</v>
      </c>
      <c r="I283" s="492" t="s">
        <v>61</v>
      </c>
      <c r="J283" s="891">
        <v>30</v>
      </c>
      <c r="K283" s="490"/>
      <c r="L283" s="490"/>
      <c r="M283" s="535"/>
      <c r="N283" s="544"/>
      <c r="O283" s="544"/>
      <c r="P283" s="544"/>
      <c r="Q283" s="544"/>
      <c r="R283" s="544"/>
      <c r="S283" s="544"/>
      <c r="T283" s="544"/>
      <c r="U283" s="544"/>
      <c r="V283" s="544"/>
    </row>
    <row r="284" spans="1:22" s="396" customFormat="1" ht="13.5" thickBot="1">
      <c r="A284" s="626" t="s">
        <v>56</v>
      </c>
      <c r="B284" s="424" t="s">
        <v>192</v>
      </c>
      <c r="C284" s="424"/>
      <c r="D284" s="408"/>
      <c r="E284" s="408"/>
      <c r="F284" s="510"/>
      <c r="G284" s="510"/>
      <c r="H284" s="510"/>
      <c r="I284" s="408"/>
      <c r="J284" s="408"/>
      <c r="K284" s="408"/>
      <c r="L284" s="408"/>
      <c r="M284" s="529"/>
      <c r="N284" s="544"/>
      <c r="O284" s="544"/>
      <c r="P284" s="544"/>
      <c r="Q284" s="544"/>
      <c r="R284" s="544"/>
      <c r="S284" s="544"/>
      <c r="T284" s="544"/>
      <c r="U284" s="544"/>
      <c r="V284" s="544"/>
    </row>
    <row r="285" spans="1:22" s="632" customFormat="1" ht="13.5" thickBot="1">
      <c r="A285" s="748">
        <v>1</v>
      </c>
      <c r="B285" s="314" t="s">
        <v>146</v>
      </c>
      <c r="C285" s="315" t="s">
        <v>56</v>
      </c>
      <c r="D285" s="316">
        <v>1</v>
      </c>
      <c r="E285" s="317">
        <v>0.5</v>
      </c>
      <c r="F285" s="290">
        <v>0.5</v>
      </c>
      <c r="G285" s="290">
        <v>0.5</v>
      </c>
      <c r="H285" s="289" t="s">
        <v>93</v>
      </c>
      <c r="I285" s="319" t="s">
        <v>27</v>
      </c>
      <c r="J285" s="320">
        <v>15</v>
      </c>
      <c r="K285" s="290"/>
      <c r="L285" s="290">
        <v>15</v>
      </c>
      <c r="M285" s="348"/>
      <c r="N285" s="683"/>
      <c r="O285" s="683"/>
      <c r="P285" s="683"/>
      <c r="Q285" s="683"/>
      <c r="R285" s="683"/>
      <c r="S285" s="683"/>
      <c r="T285" s="683"/>
      <c r="U285" s="683"/>
      <c r="V285" s="683"/>
    </row>
    <row r="286" spans="1:22" s="440" customFormat="1" ht="13.5" thickBot="1">
      <c r="A286" s="474"/>
      <c r="B286" s="473" t="s">
        <v>73</v>
      </c>
      <c r="C286" s="474"/>
      <c r="D286" s="475">
        <f>SUM(D285:D285)</f>
        <v>1</v>
      </c>
      <c r="E286" s="476">
        <f>SUM(E285)</f>
        <v>0.5</v>
      </c>
      <c r="F286" s="439">
        <f>SUM(F285)</f>
        <v>0.5</v>
      </c>
      <c r="G286" s="439">
        <f>SUM(G285)</f>
        <v>0.5</v>
      </c>
      <c r="H286" s="477" t="s">
        <v>61</v>
      </c>
      <c r="I286" s="478" t="s">
        <v>61</v>
      </c>
      <c r="J286" s="438">
        <f>SUM(J285:J285)</f>
        <v>15</v>
      </c>
      <c r="K286" s="439"/>
      <c r="L286" s="439">
        <f>SUM(L285)</f>
        <v>15</v>
      </c>
      <c r="M286" s="458"/>
      <c r="N286" s="544"/>
      <c r="O286" s="544"/>
      <c r="P286" s="544"/>
      <c r="Q286" s="544"/>
      <c r="R286" s="544"/>
      <c r="S286" s="544"/>
      <c r="T286" s="544"/>
      <c r="U286" s="544"/>
      <c r="V286" s="544"/>
    </row>
    <row r="287" spans="1:22" s="440" customFormat="1" ht="12.75">
      <c r="A287" s="480"/>
      <c r="B287" s="479" t="s">
        <v>168</v>
      </c>
      <c r="C287" s="480"/>
      <c r="D287" s="789">
        <f>SUM(G286)</f>
        <v>0.5</v>
      </c>
      <c r="E287" s="481"/>
      <c r="F287" s="482"/>
      <c r="G287" s="482"/>
      <c r="H287" s="483" t="s">
        <v>61</v>
      </c>
      <c r="I287" s="484" t="s">
        <v>61</v>
      </c>
      <c r="J287" s="485"/>
      <c r="K287" s="482"/>
      <c r="L287" s="482"/>
      <c r="M287" s="534"/>
      <c r="N287" s="544"/>
      <c r="O287" s="544"/>
      <c r="P287" s="544"/>
      <c r="Q287" s="544"/>
      <c r="R287" s="544"/>
      <c r="S287" s="544"/>
      <c r="T287" s="544"/>
      <c r="U287" s="544"/>
      <c r="V287" s="544"/>
    </row>
    <row r="288" spans="1:22" s="440" customFormat="1" ht="13.5" thickBot="1">
      <c r="A288" s="487"/>
      <c r="B288" s="486" t="s">
        <v>169</v>
      </c>
      <c r="C288" s="487"/>
      <c r="D288" s="488"/>
      <c r="E288" s="489"/>
      <c r="F288" s="490"/>
      <c r="G288" s="490"/>
      <c r="H288" s="491" t="s">
        <v>61</v>
      </c>
      <c r="I288" s="492" t="s">
        <v>61</v>
      </c>
      <c r="J288" s="493"/>
      <c r="K288" s="490"/>
      <c r="L288" s="490"/>
      <c r="M288" s="535"/>
      <c r="N288" s="544"/>
      <c r="O288" s="544"/>
      <c r="P288" s="544"/>
      <c r="Q288" s="544"/>
      <c r="R288" s="544"/>
      <c r="S288" s="544"/>
      <c r="T288" s="544"/>
      <c r="U288" s="544"/>
      <c r="V288" s="544"/>
    </row>
    <row r="289" spans="1:22" s="396" customFormat="1" ht="13.5" thickBot="1">
      <c r="A289" s="626" t="s">
        <v>57</v>
      </c>
      <c r="B289" s="424" t="s">
        <v>9</v>
      </c>
      <c r="C289" s="424"/>
      <c r="D289" s="408"/>
      <c r="E289" s="408"/>
      <c r="F289" s="408"/>
      <c r="G289" s="408"/>
      <c r="H289" s="408"/>
      <c r="I289" s="408"/>
      <c r="J289" s="408"/>
      <c r="K289" s="408"/>
      <c r="L289" s="408"/>
      <c r="M289" s="529"/>
      <c r="N289" s="544"/>
      <c r="O289" s="544"/>
      <c r="P289" s="544"/>
      <c r="Q289" s="544"/>
      <c r="R289" s="544"/>
      <c r="S289" s="544"/>
      <c r="T289" s="544"/>
      <c r="U289" s="544"/>
      <c r="V289" s="544"/>
    </row>
    <row r="290" spans="1:22" s="396" customFormat="1" ht="13.5" thickBot="1">
      <c r="A290" s="620" t="s">
        <v>255</v>
      </c>
      <c r="B290" s="633"/>
      <c r="C290" s="531" t="s">
        <v>166</v>
      </c>
      <c r="D290" s="395">
        <v>6</v>
      </c>
      <c r="E290" s="532">
        <v>4</v>
      </c>
      <c r="F290" s="394">
        <v>2</v>
      </c>
      <c r="G290" s="394"/>
      <c r="H290" s="831" t="s">
        <v>93</v>
      </c>
      <c r="I290" s="394" t="s">
        <v>61</v>
      </c>
      <c r="J290" s="514">
        <v>120</v>
      </c>
      <c r="K290" s="394"/>
      <c r="L290" s="395"/>
      <c r="M290" s="515">
        <v>120</v>
      </c>
      <c r="N290" s="544"/>
      <c r="O290" s="544"/>
      <c r="P290" s="544"/>
      <c r="Q290" s="544"/>
      <c r="R290" s="544"/>
      <c r="S290" s="544"/>
      <c r="T290" s="544"/>
      <c r="U290" s="544"/>
      <c r="V290" s="544"/>
    </row>
    <row r="291" spans="1:22" s="380" customFormat="1" ht="13.5" thickBot="1">
      <c r="A291" s="1117" t="s">
        <v>211</v>
      </c>
      <c r="B291" s="1118"/>
      <c r="C291" s="905"/>
      <c r="D291" s="540">
        <f>SUM(D290,D286,D281,D276,D269)</f>
        <v>30</v>
      </c>
      <c r="E291" s="384">
        <f>SUM(E290,E286,E281,E276,E269)</f>
        <v>16</v>
      </c>
      <c r="F291" s="384">
        <f>SUM(F290,F286,F281,F276,F269)</f>
        <v>14</v>
      </c>
      <c r="G291" s="384">
        <f>SUM(G286,G281,G276,G269)</f>
        <v>16.5</v>
      </c>
      <c r="H291" s="542"/>
      <c r="I291" s="541"/>
      <c r="J291" s="540">
        <f>SUM(J290,J286,J281,J276,J269)</f>
        <v>375</v>
      </c>
      <c r="K291" s="384">
        <f>SUM(K286,K276)</f>
        <v>90</v>
      </c>
      <c r="L291" s="385">
        <f>SUM(L286,L281,L276,L269)</f>
        <v>165</v>
      </c>
      <c r="M291" s="498">
        <f>SUM(M290)</f>
        <v>120</v>
      </c>
      <c r="N291" s="544"/>
      <c r="O291" s="544"/>
      <c r="P291" s="544"/>
      <c r="Q291" s="544"/>
      <c r="R291" s="544"/>
      <c r="S291" s="544"/>
      <c r="T291" s="544"/>
      <c r="U291" s="544"/>
      <c r="V291" s="544"/>
    </row>
    <row r="292" spans="1:22" ht="12.75">
      <c r="A292" s="912"/>
      <c r="B292" s="92"/>
      <c r="C292" s="5"/>
      <c r="D292" s="5"/>
      <c r="E292" s="5"/>
      <c r="F292" s="5"/>
      <c r="G292" s="6"/>
      <c r="H292" s="6"/>
      <c r="I292" s="6"/>
      <c r="J292" s="6"/>
      <c r="K292" s="6"/>
      <c r="L292" s="6"/>
      <c r="M292" s="911"/>
      <c r="N292" s="544"/>
      <c r="O292" s="544"/>
      <c r="P292" s="544"/>
      <c r="Q292" s="544"/>
      <c r="R292" s="544"/>
      <c r="S292" s="544"/>
      <c r="T292" s="544"/>
      <c r="U292" s="544"/>
      <c r="V292" s="544"/>
    </row>
    <row r="293" spans="1:22" ht="12.75">
      <c r="A293" s="5"/>
      <c r="B293" s="92"/>
      <c r="C293" s="5"/>
      <c r="D293" s="5"/>
      <c r="E293" s="5"/>
      <c r="F293" s="5"/>
      <c r="G293" s="6"/>
      <c r="H293" s="6"/>
      <c r="I293" s="6"/>
      <c r="J293" s="6"/>
      <c r="K293" s="6"/>
      <c r="L293" s="6"/>
      <c r="M293" s="6"/>
      <c r="N293" s="544"/>
      <c r="O293" s="544"/>
      <c r="P293" s="544"/>
      <c r="Q293" s="544"/>
      <c r="R293" s="544"/>
      <c r="S293" s="544"/>
      <c r="T293" s="544"/>
      <c r="U293" s="544"/>
      <c r="V293" s="544"/>
    </row>
    <row r="294" spans="1:22" ht="12.75">
      <c r="A294" s="721"/>
      <c r="B294" s="720" t="s">
        <v>257</v>
      </c>
      <c r="C294" s="721"/>
      <c r="D294" s="721"/>
      <c r="E294" s="721"/>
      <c r="F294" s="721"/>
      <c r="G294" s="707"/>
      <c r="H294" s="707"/>
      <c r="I294" s="707"/>
      <c r="J294" s="707"/>
      <c r="K294" s="707"/>
      <c r="L294" s="707"/>
      <c r="M294" s="707"/>
      <c r="N294" s="544"/>
      <c r="O294" s="544"/>
      <c r="P294" s="544"/>
      <c r="Q294" s="544"/>
      <c r="R294" s="544"/>
      <c r="S294" s="544"/>
      <c r="T294" s="544"/>
      <c r="U294" s="544"/>
      <c r="V294" s="544"/>
    </row>
    <row r="295" spans="1:22" ht="12.75">
      <c r="A295" s="721"/>
      <c r="B295" s="720" t="s">
        <v>258</v>
      </c>
      <c r="C295" s="721"/>
      <c r="D295" s="721"/>
      <c r="E295" s="721"/>
      <c r="F295" s="721"/>
      <c r="G295" s="707"/>
      <c r="H295" s="707"/>
      <c r="I295" s="707"/>
      <c r="J295" s="707"/>
      <c r="K295" s="707"/>
      <c r="L295" s="707"/>
      <c r="M295" s="707"/>
      <c r="N295" s="544"/>
      <c r="O295" s="544"/>
      <c r="P295" s="544"/>
      <c r="Q295" s="544"/>
      <c r="R295" s="544"/>
      <c r="S295" s="544"/>
      <c r="T295" s="544"/>
      <c r="U295" s="544"/>
      <c r="V295" s="544"/>
    </row>
    <row r="296" spans="1:22" ht="12.75">
      <c r="A296" s="721"/>
      <c r="B296" s="720"/>
      <c r="C296" s="721"/>
      <c r="D296" s="721"/>
      <c r="E296" s="721"/>
      <c r="F296" s="721"/>
      <c r="G296" s="707"/>
      <c r="H296" s="707"/>
      <c r="I296" s="707"/>
      <c r="J296" s="707"/>
      <c r="K296" s="707"/>
      <c r="L296" s="707"/>
      <c r="M296" s="707"/>
      <c r="N296" s="544"/>
      <c r="O296" s="544"/>
      <c r="P296" s="544"/>
      <c r="Q296" s="544"/>
      <c r="R296" s="544"/>
      <c r="S296" s="544"/>
      <c r="T296" s="544"/>
      <c r="U296" s="544"/>
      <c r="V296" s="544"/>
    </row>
    <row r="297" spans="1:22" ht="12.75">
      <c r="A297" s="721"/>
      <c r="B297" s="720"/>
      <c r="C297" s="721"/>
      <c r="D297" s="721"/>
      <c r="E297" s="721"/>
      <c r="F297" s="721"/>
      <c r="G297" s="707"/>
      <c r="H297" s="707"/>
      <c r="I297" s="707"/>
      <c r="J297" s="707"/>
      <c r="K297" s="707"/>
      <c r="L297" s="707"/>
      <c r="M297" s="707"/>
      <c r="N297" s="544"/>
      <c r="O297" s="544"/>
      <c r="P297" s="544"/>
      <c r="Q297" s="544"/>
      <c r="R297" s="544"/>
      <c r="S297" s="544"/>
      <c r="T297" s="544"/>
      <c r="U297" s="544"/>
      <c r="V297" s="544"/>
    </row>
    <row r="298" spans="1:22" ht="12.75">
      <c r="A298" s="707"/>
      <c r="B298" s="707"/>
      <c r="C298" s="707"/>
      <c r="D298" s="707"/>
      <c r="E298" s="707"/>
      <c r="F298" s="707"/>
      <c r="G298" s="707"/>
      <c r="H298" s="707"/>
      <c r="I298" s="707"/>
      <c r="J298" s="707"/>
      <c r="K298" s="707"/>
      <c r="L298" s="707"/>
      <c r="M298" s="707"/>
      <c r="N298" s="544"/>
      <c r="O298" s="544"/>
      <c r="P298" s="544"/>
      <c r="Q298" s="544"/>
      <c r="R298" s="544"/>
      <c r="S298" s="544"/>
      <c r="T298" s="544"/>
      <c r="U298" s="544"/>
      <c r="V298" s="544"/>
    </row>
    <row r="299" spans="1:22" ht="15.75">
      <c r="A299" s="1155" t="s">
        <v>112</v>
      </c>
      <c r="B299" s="1156"/>
      <c r="C299" s="1156"/>
      <c r="D299" s="1156"/>
      <c r="E299" s="1156"/>
      <c r="F299" s="1156"/>
      <c r="G299" s="1156"/>
      <c r="H299" s="1156"/>
      <c r="I299" s="1156"/>
      <c r="J299" s="1156"/>
      <c r="K299" s="1156"/>
      <c r="L299" s="1156"/>
      <c r="M299" s="1156"/>
      <c r="N299" s="544"/>
      <c r="O299" s="544"/>
      <c r="P299" s="544"/>
      <c r="Q299" s="544"/>
      <c r="R299" s="544"/>
      <c r="S299" s="544"/>
      <c r="T299" s="544"/>
      <c r="U299" s="544"/>
      <c r="V299" s="544"/>
    </row>
    <row r="300" spans="1:22" ht="15.75">
      <c r="A300" s="1155" t="s">
        <v>214</v>
      </c>
      <c r="B300" s="1155"/>
      <c r="C300" s="1155"/>
      <c r="D300" s="1155"/>
      <c r="E300" s="1155"/>
      <c r="F300" s="1155"/>
      <c r="G300" s="1155"/>
      <c r="H300" s="1155"/>
      <c r="I300" s="1155"/>
      <c r="J300" s="1155"/>
      <c r="K300" s="1155"/>
      <c r="L300" s="1155"/>
      <c r="M300" s="1155"/>
      <c r="N300" s="544"/>
      <c r="O300" s="544"/>
      <c r="P300" s="544"/>
      <c r="Q300" s="544"/>
      <c r="R300" s="544"/>
      <c r="S300" s="544"/>
      <c r="T300" s="544"/>
      <c r="U300" s="544"/>
      <c r="V300" s="544"/>
    </row>
    <row r="301" spans="1:22" ht="15.75">
      <c r="A301" s="708"/>
      <c r="B301" s="708"/>
      <c r="C301" s="708"/>
      <c r="D301" s="708"/>
      <c r="E301" s="708"/>
      <c r="F301" s="708"/>
      <c r="G301" s="708"/>
      <c r="H301" s="708"/>
      <c r="I301" s="708"/>
      <c r="J301" s="708"/>
      <c r="K301" s="708"/>
      <c r="L301" s="708"/>
      <c r="M301" s="708"/>
      <c r="N301" s="544"/>
      <c r="O301" s="544"/>
      <c r="P301" s="544"/>
      <c r="Q301" s="544"/>
      <c r="R301" s="544"/>
      <c r="S301" s="544"/>
      <c r="T301" s="544"/>
      <c r="U301" s="544"/>
      <c r="V301" s="544"/>
    </row>
    <row r="302" spans="1:22" ht="12.75">
      <c r="A302" s="710"/>
      <c r="B302" s="712" t="s">
        <v>83</v>
      </c>
      <c r="C302" s="712"/>
      <c r="D302" s="710"/>
      <c r="E302" s="710"/>
      <c r="F302" s="710"/>
      <c r="G302" s="710"/>
      <c r="H302" s="710"/>
      <c r="I302" s="710"/>
      <c r="J302" s="710"/>
      <c r="K302" s="710"/>
      <c r="L302" s="710"/>
      <c r="M302" s="710"/>
      <c r="N302" s="544"/>
      <c r="O302" s="544"/>
      <c r="P302" s="544"/>
      <c r="Q302" s="544"/>
      <c r="R302" s="544"/>
      <c r="S302" s="544"/>
      <c r="T302" s="544"/>
      <c r="U302" s="544"/>
      <c r="V302" s="544"/>
    </row>
    <row r="303" spans="1:22" ht="12.75">
      <c r="A303" s="544"/>
      <c r="B303" s="544" t="s">
        <v>80</v>
      </c>
      <c r="C303" s="544"/>
      <c r="D303" s="544"/>
      <c r="E303" s="544"/>
      <c r="F303" s="544"/>
      <c r="G303" s="544"/>
      <c r="H303" s="544"/>
      <c r="I303" s="544"/>
      <c r="J303" s="544"/>
      <c r="K303" s="544"/>
      <c r="L303" s="544"/>
      <c r="M303" s="544"/>
      <c r="N303" s="544"/>
      <c r="O303" s="544"/>
      <c r="P303" s="544"/>
      <c r="Q303" s="544"/>
      <c r="R303" s="544"/>
      <c r="S303" s="544"/>
      <c r="T303" s="544"/>
      <c r="U303" s="544"/>
      <c r="V303" s="544"/>
    </row>
    <row r="304" spans="1:22" ht="12.75">
      <c r="A304" s="544"/>
      <c r="B304" s="544" t="s">
        <v>81</v>
      </c>
      <c r="C304" s="544"/>
      <c r="D304" s="544"/>
      <c r="E304" s="544"/>
      <c r="F304" s="544"/>
      <c r="G304" s="544"/>
      <c r="H304" s="544"/>
      <c r="I304" s="544"/>
      <c r="J304" s="544"/>
      <c r="K304" s="544"/>
      <c r="L304" s="544"/>
      <c r="M304" s="544"/>
      <c r="N304" s="544"/>
      <c r="O304" s="544"/>
      <c r="P304" s="544"/>
      <c r="Q304" s="544"/>
      <c r="R304" s="544"/>
      <c r="S304" s="544"/>
      <c r="T304" s="544"/>
      <c r="U304" s="544"/>
      <c r="V304" s="544"/>
    </row>
    <row r="305" spans="1:22" ht="12.75">
      <c r="A305" s="544"/>
      <c r="B305" s="544" t="s">
        <v>84</v>
      </c>
      <c r="C305" s="544"/>
      <c r="D305" s="544"/>
      <c r="E305" s="544"/>
      <c r="F305" s="544"/>
      <c r="G305" s="544"/>
      <c r="H305" s="544"/>
      <c r="I305" s="544"/>
      <c r="J305" s="544"/>
      <c r="K305" s="544"/>
      <c r="L305" s="544"/>
      <c r="M305" s="544"/>
      <c r="N305" s="544"/>
      <c r="O305" s="544"/>
      <c r="P305" s="544"/>
      <c r="Q305" s="544"/>
      <c r="R305" s="544"/>
      <c r="S305" s="544"/>
      <c r="T305" s="544"/>
      <c r="U305" s="544"/>
      <c r="V305" s="544"/>
    </row>
    <row r="306" spans="1:22" ht="12.75">
      <c r="A306" s="544"/>
      <c r="B306" s="544" t="s">
        <v>82</v>
      </c>
      <c r="C306" s="544"/>
      <c r="D306" s="544"/>
      <c r="E306" s="544"/>
      <c r="F306" s="544"/>
      <c r="G306" s="544"/>
      <c r="H306" s="544"/>
      <c r="I306" s="544"/>
      <c r="J306" s="544"/>
      <c r="K306" s="544"/>
      <c r="L306" s="544"/>
      <c r="M306" s="544"/>
      <c r="N306" s="544"/>
      <c r="O306" s="544"/>
      <c r="P306" s="544"/>
      <c r="Q306" s="544"/>
      <c r="R306" s="544"/>
      <c r="S306" s="544"/>
      <c r="T306" s="544"/>
      <c r="U306" s="544"/>
      <c r="V306" s="544"/>
    </row>
    <row r="307" spans="1:22" ht="12.75">
      <c r="A307" s="544"/>
      <c r="B307" s="544"/>
      <c r="C307" s="544"/>
      <c r="D307" s="544"/>
      <c r="E307" s="544"/>
      <c r="F307" s="544"/>
      <c r="G307" s="544"/>
      <c r="H307" s="544"/>
      <c r="I307" s="544"/>
      <c r="J307" s="544"/>
      <c r="K307" s="544"/>
      <c r="L307" s="544"/>
      <c r="M307" s="544"/>
      <c r="N307" s="544"/>
      <c r="O307" s="544"/>
      <c r="P307" s="544"/>
      <c r="Q307" s="544"/>
      <c r="R307" s="544"/>
      <c r="S307" s="544"/>
      <c r="T307" s="544"/>
      <c r="U307" s="544"/>
      <c r="V307" s="544"/>
    </row>
    <row r="308" spans="1:22" ht="13.5" thickBot="1">
      <c r="A308" s="544"/>
      <c r="B308" s="714" t="s">
        <v>125</v>
      </c>
      <c r="C308" s="544"/>
      <c r="D308" s="544"/>
      <c r="E308" s="544"/>
      <c r="F308" s="544"/>
      <c r="G308" s="565"/>
      <c r="H308" s="544"/>
      <c r="I308" s="544"/>
      <c r="J308" s="544"/>
      <c r="K308" s="544"/>
      <c r="L308" s="544"/>
      <c r="M308" s="544"/>
      <c r="N308" s="544"/>
      <c r="O308" s="544"/>
      <c r="P308" s="544"/>
      <c r="Q308" s="544"/>
      <c r="R308" s="544"/>
      <c r="S308" s="544"/>
      <c r="T308" s="544"/>
      <c r="U308" s="544"/>
      <c r="V308" s="544"/>
    </row>
    <row r="309" spans="1:22" ht="12.75">
      <c r="A309" s="65" t="s">
        <v>0</v>
      </c>
      <c r="B309" s="66"/>
      <c r="C309" s="73"/>
      <c r="D309" s="1111" t="s">
        <v>46</v>
      </c>
      <c r="E309" s="1112"/>
      <c r="F309" s="1112"/>
      <c r="G309" s="96" t="s">
        <v>34</v>
      </c>
      <c r="H309" s="3" t="s">
        <v>1</v>
      </c>
      <c r="I309" s="75" t="s">
        <v>39</v>
      </c>
      <c r="J309" s="1113" t="s">
        <v>49</v>
      </c>
      <c r="K309" s="1114"/>
      <c r="L309" s="1114"/>
      <c r="M309" s="1115"/>
      <c r="N309" s="544"/>
      <c r="O309" s="544"/>
      <c r="P309" s="544"/>
      <c r="Q309" s="544"/>
      <c r="R309" s="544"/>
      <c r="S309" s="544"/>
      <c r="T309" s="544"/>
      <c r="U309" s="544"/>
      <c r="V309" s="544"/>
    </row>
    <row r="310" spans="1:22" ht="12.75">
      <c r="A310" s="74"/>
      <c r="B310" s="67" t="s">
        <v>10</v>
      </c>
      <c r="C310" s="131" t="s">
        <v>37</v>
      </c>
      <c r="D310" s="78" t="s">
        <v>2</v>
      </c>
      <c r="E310" s="17" t="s">
        <v>43</v>
      </c>
      <c r="F310" s="81" t="s">
        <v>22</v>
      </c>
      <c r="G310" s="93" t="s">
        <v>47</v>
      </c>
      <c r="H310" s="7" t="s">
        <v>45</v>
      </c>
      <c r="I310" s="76" t="s">
        <v>40</v>
      </c>
      <c r="J310" s="126" t="s">
        <v>2</v>
      </c>
      <c r="K310" s="1116" t="s">
        <v>50</v>
      </c>
      <c r="L310" s="1116"/>
      <c r="M310" s="70" t="s">
        <v>152</v>
      </c>
      <c r="N310" s="544"/>
      <c r="O310" s="544"/>
      <c r="P310" s="544"/>
      <c r="Q310" s="544"/>
      <c r="R310" s="544"/>
      <c r="S310" s="544"/>
      <c r="T310" s="544"/>
      <c r="U310" s="544"/>
      <c r="V310" s="544"/>
    </row>
    <row r="311" spans="1:22" ht="12.75">
      <c r="A311" s="4"/>
      <c r="B311" s="67" t="s">
        <v>3</v>
      </c>
      <c r="C311" s="80"/>
      <c r="D311" s="55"/>
      <c r="E311" s="17" t="s">
        <v>11</v>
      </c>
      <c r="F311" s="38" t="s">
        <v>28</v>
      </c>
      <c r="G311" s="94" t="s">
        <v>68</v>
      </c>
      <c r="H311" s="7"/>
      <c r="I311" s="77" t="s">
        <v>41</v>
      </c>
      <c r="J311" s="86"/>
      <c r="K311" s="84" t="s">
        <v>12</v>
      </c>
      <c r="L311" s="125" t="s">
        <v>13</v>
      </c>
      <c r="M311" s="79"/>
      <c r="N311" s="544"/>
      <c r="O311" s="544"/>
      <c r="P311" s="544"/>
      <c r="Q311" s="544"/>
      <c r="R311" s="544"/>
      <c r="S311" s="544"/>
      <c r="T311" s="544"/>
      <c r="U311" s="544"/>
      <c r="V311" s="544"/>
    </row>
    <row r="312" spans="1:22" ht="12.75">
      <c r="A312" s="55"/>
      <c r="B312" s="67"/>
      <c r="C312" s="6"/>
      <c r="D312" s="55"/>
      <c r="E312" s="17" t="s">
        <v>38</v>
      </c>
      <c r="F312" s="68" t="s">
        <v>23</v>
      </c>
      <c r="G312" s="85" t="s">
        <v>69</v>
      </c>
      <c r="H312" s="6"/>
      <c r="I312" s="76" t="s">
        <v>42</v>
      </c>
      <c r="J312" s="87"/>
      <c r="K312" s="52"/>
      <c r="L312" s="95"/>
      <c r="M312" s="39"/>
      <c r="N312" s="544"/>
      <c r="O312" s="544"/>
      <c r="P312" s="544"/>
      <c r="Q312" s="544"/>
      <c r="R312" s="544"/>
      <c r="S312" s="544"/>
      <c r="T312" s="544"/>
      <c r="U312" s="544"/>
      <c r="V312" s="544"/>
    </row>
    <row r="313" spans="1:22" ht="12.75">
      <c r="A313" s="55"/>
      <c r="B313" s="56"/>
      <c r="C313" s="37"/>
      <c r="D313" s="55"/>
      <c r="E313" s="17" t="s">
        <v>44</v>
      </c>
      <c r="F313" s="68"/>
      <c r="G313" s="85" t="s">
        <v>26</v>
      </c>
      <c r="H313" s="8"/>
      <c r="I313" s="55" t="s">
        <v>70</v>
      </c>
      <c r="J313" s="26"/>
      <c r="K313" s="52"/>
      <c r="L313" s="16"/>
      <c r="M313" s="27"/>
      <c r="N313" s="544"/>
      <c r="O313" s="544"/>
      <c r="P313" s="544"/>
      <c r="Q313" s="544"/>
      <c r="R313" s="544"/>
      <c r="S313" s="544"/>
      <c r="T313" s="544"/>
      <c r="U313" s="544"/>
      <c r="V313" s="544"/>
    </row>
    <row r="314" spans="1:22" ht="12.75">
      <c r="A314" s="55"/>
      <c r="B314" s="56"/>
      <c r="C314" s="37"/>
      <c r="D314" s="55"/>
      <c r="E314" s="17"/>
      <c r="F314" s="68"/>
      <c r="G314" s="85"/>
      <c r="H314" s="8"/>
      <c r="I314" s="55"/>
      <c r="J314" s="26"/>
      <c r="K314" s="52"/>
      <c r="L314" s="16"/>
      <c r="M314" s="27"/>
      <c r="N314" s="544"/>
      <c r="O314" s="544"/>
      <c r="P314" s="544"/>
      <c r="Q314" s="544"/>
      <c r="R314" s="544"/>
      <c r="S314" s="544"/>
      <c r="T314" s="544"/>
      <c r="U314" s="544"/>
      <c r="V314" s="544"/>
    </row>
    <row r="315" spans="1:22" ht="13.5" thickBot="1">
      <c r="A315" s="10"/>
      <c r="B315" s="43"/>
      <c r="C315" s="11"/>
      <c r="D315" s="10"/>
      <c r="E315" s="69"/>
      <c r="F315" s="82"/>
      <c r="G315" s="69"/>
      <c r="H315" s="11"/>
      <c r="I315" s="10"/>
      <c r="J315" s="28"/>
      <c r="K315" s="53"/>
      <c r="L315" s="23"/>
      <c r="M315" s="29"/>
      <c r="N315" s="544"/>
      <c r="O315" s="544"/>
      <c r="P315" s="544"/>
      <c r="Q315" s="544"/>
      <c r="R315" s="544"/>
      <c r="S315" s="544"/>
      <c r="T315" s="544"/>
      <c r="U315" s="544"/>
      <c r="V315" s="544"/>
    </row>
    <row r="316" spans="1:22" ht="13.5" thickBot="1">
      <c r="A316" s="10"/>
      <c r="B316" s="22" t="s">
        <v>36</v>
      </c>
      <c r="C316" s="36"/>
      <c r="D316" s="11"/>
      <c r="E316" s="11"/>
      <c r="F316" s="11"/>
      <c r="G316" s="11"/>
      <c r="H316" s="11"/>
      <c r="I316" s="11"/>
      <c r="J316" s="11"/>
      <c r="K316" s="11"/>
      <c r="L316" s="11"/>
      <c r="M316" s="12"/>
      <c r="N316" s="544"/>
      <c r="O316" s="544"/>
      <c r="P316" s="544"/>
      <c r="Q316" s="544"/>
      <c r="R316" s="544"/>
      <c r="S316" s="544"/>
      <c r="T316" s="544"/>
      <c r="U316" s="544"/>
      <c r="V316" s="544"/>
    </row>
    <row r="317" spans="1:22" s="396" customFormat="1" ht="13.5" thickBot="1">
      <c r="A317" s="421" t="s">
        <v>5</v>
      </c>
      <c r="B317" s="401" t="s">
        <v>188</v>
      </c>
      <c r="C317" s="401"/>
      <c r="D317" s="422"/>
      <c r="E317" s="422"/>
      <c r="F317" s="422"/>
      <c r="G317" s="422"/>
      <c r="H317" s="422"/>
      <c r="I317" s="422"/>
      <c r="J317" s="422"/>
      <c r="K317" s="422"/>
      <c r="L317" s="422"/>
      <c r="M317" s="423"/>
      <c r="N317" s="544"/>
      <c r="O317" s="544"/>
      <c r="P317" s="544"/>
      <c r="Q317" s="544"/>
      <c r="R317" s="544"/>
      <c r="S317" s="544"/>
      <c r="T317" s="544"/>
      <c r="U317" s="544"/>
      <c r="V317" s="544"/>
    </row>
    <row r="318" spans="1:22" s="396" customFormat="1" ht="13.5" thickBot="1">
      <c r="A318" s="406" t="s">
        <v>6</v>
      </c>
      <c r="B318" s="407" t="s">
        <v>189</v>
      </c>
      <c r="C318" s="407"/>
      <c r="D318" s="407"/>
      <c r="E318" s="407"/>
      <c r="F318" s="409"/>
      <c r="G318" s="409"/>
      <c r="H318" s="409"/>
      <c r="I318" s="409"/>
      <c r="J318" s="409"/>
      <c r="K318" s="409"/>
      <c r="L318" s="409"/>
      <c r="M318" s="410"/>
      <c r="N318" s="544"/>
      <c r="O318" s="544"/>
      <c r="P318" s="544"/>
      <c r="Q318" s="544"/>
      <c r="R318" s="544"/>
      <c r="S318" s="544"/>
      <c r="T318" s="544"/>
      <c r="U318" s="544"/>
      <c r="V318" s="544"/>
    </row>
    <row r="319" spans="1:22" ht="12.75">
      <c r="A319" s="133">
        <v>1</v>
      </c>
      <c r="B319" s="144" t="s">
        <v>94</v>
      </c>
      <c r="C319" s="159"/>
      <c r="D319" s="46"/>
      <c r="E319" s="54"/>
      <c r="F319" s="47"/>
      <c r="G319" s="129"/>
      <c r="H319" s="227" t="s">
        <v>231</v>
      </c>
      <c r="I319" s="48"/>
      <c r="J319" s="40"/>
      <c r="K319" s="31"/>
      <c r="L319" s="31"/>
      <c r="M319" s="32"/>
      <c r="N319" s="544"/>
      <c r="O319" s="544"/>
      <c r="P319" s="544"/>
      <c r="Q319" s="544"/>
      <c r="R319" s="544"/>
      <c r="S319" s="544"/>
      <c r="T319" s="544"/>
      <c r="U319" s="544"/>
      <c r="V319" s="544"/>
    </row>
    <row r="320" spans="1:22" ht="12.75">
      <c r="A320" s="33"/>
      <c r="B320" s="158" t="s">
        <v>95</v>
      </c>
      <c r="C320" s="156" t="s">
        <v>57</v>
      </c>
      <c r="D320" s="154">
        <v>3</v>
      </c>
      <c r="E320" s="155">
        <v>1.5</v>
      </c>
      <c r="F320" s="18">
        <v>1.5</v>
      </c>
      <c r="G320" s="175">
        <v>3</v>
      </c>
      <c r="H320" s="188" t="s">
        <v>153</v>
      </c>
      <c r="I320" s="70" t="s">
        <v>27</v>
      </c>
      <c r="J320" s="83">
        <v>30</v>
      </c>
      <c r="K320" s="63"/>
      <c r="L320" s="132">
        <v>30</v>
      </c>
      <c r="M320" s="64"/>
      <c r="N320" s="544"/>
      <c r="O320" s="544"/>
      <c r="P320" s="544"/>
      <c r="Q320" s="544"/>
      <c r="R320" s="544"/>
      <c r="S320" s="544"/>
      <c r="T320" s="544"/>
      <c r="U320" s="544"/>
      <c r="V320" s="544"/>
    </row>
    <row r="321" spans="1:22" ht="13.5" thickBot="1">
      <c r="A321" s="133"/>
      <c r="B321" s="144" t="s">
        <v>97</v>
      </c>
      <c r="C321" s="152" t="s">
        <v>57</v>
      </c>
      <c r="D321" s="128">
        <v>3</v>
      </c>
      <c r="E321" s="107">
        <v>1.5</v>
      </c>
      <c r="F321" s="129">
        <v>1.5</v>
      </c>
      <c r="G321" s="172">
        <v>3</v>
      </c>
      <c r="H321" s="188" t="s">
        <v>153</v>
      </c>
      <c r="I321" s="140" t="s">
        <v>27</v>
      </c>
      <c r="J321" s="228">
        <v>30</v>
      </c>
      <c r="K321" s="24"/>
      <c r="L321" s="137">
        <v>30</v>
      </c>
      <c r="M321" s="25"/>
      <c r="N321" s="544"/>
      <c r="O321" s="544"/>
      <c r="P321" s="544"/>
      <c r="Q321" s="544"/>
      <c r="R321" s="544"/>
      <c r="S321" s="544"/>
      <c r="T321" s="544"/>
      <c r="U321" s="544"/>
      <c r="V321" s="544"/>
    </row>
    <row r="322" spans="1:22" s="440" customFormat="1" ht="13.5" thickBot="1">
      <c r="A322" s="431"/>
      <c r="B322" s="432" t="s">
        <v>73</v>
      </c>
      <c r="C322" s="431"/>
      <c r="D322" s="433">
        <f>SUM(D320:D321)</f>
        <v>6</v>
      </c>
      <c r="E322" s="434">
        <f>SUM(E320:E321)</f>
        <v>3</v>
      </c>
      <c r="F322" s="435">
        <f>SUM(F320:F321)</f>
        <v>3</v>
      </c>
      <c r="G322" s="435">
        <f>SUM(G320:G321)</f>
        <v>6</v>
      </c>
      <c r="H322" s="436" t="s">
        <v>61</v>
      </c>
      <c r="I322" s="437" t="s">
        <v>61</v>
      </c>
      <c r="J322" s="457">
        <f>SUM(J320:J321)</f>
        <v>60</v>
      </c>
      <c r="K322" s="439"/>
      <c r="L322" s="439">
        <f>SUM(L320:L321)</f>
        <v>60</v>
      </c>
      <c r="M322" s="437"/>
      <c r="N322" s="544"/>
      <c r="O322" s="544"/>
      <c r="P322" s="544"/>
      <c r="Q322" s="544"/>
      <c r="R322" s="544"/>
      <c r="S322" s="544"/>
      <c r="T322" s="544"/>
      <c r="U322" s="544"/>
      <c r="V322" s="544"/>
    </row>
    <row r="323" spans="1:22" s="440" customFormat="1" ht="12.75">
      <c r="A323" s="459"/>
      <c r="B323" s="460" t="s">
        <v>74</v>
      </c>
      <c r="C323" s="459"/>
      <c r="D323" s="780">
        <f>SUM(G322)</f>
        <v>6</v>
      </c>
      <c r="E323" s="461"/>
      <c r="F323" s="462"/>
      <c r="G323" s="462"/>
      <c r="H323" s="463" t="s">
        <v>61</v>
      </c>
      <c r="I323" s="464" t="s">
        <v>61</v>
      </c>
      <c r="J323" s="465"/>
      <c r="K323" s="462"/>
      <c r="L323" s="462"/>
      <c r="M323" s="466"/>
      <c r="N323" s="544"/>
      <c r="O323" s="544"/>
      <c r="P323" s="544"/>
      <c r="Q323" s="544"/>
      <c r="R323" s="544"/>
      <c r="S323" s="544"/>
      <c r="T323" s="544"/>
      <c r="U323" s="544"/>
      <c r="V323" s="544"/>
    </row>
    <row r="324" spans="1:22" s="440" customFormat="1" ht="13.5" thickBot="1">
      <c r="A324" s="647"/>
      <c r="B324" s="524" t="s">
        <v>169</v>
      </c>
      <c r="C324" s="525"/>
      <c r="D324" s="526"/>
      <c r="E324" s="526"/>
      <c r="F324" s="526"/>
      <c r="G324" s="526"/>
      <c r="H324" s="526" t="s">
        <v>61</v>
      </c>
      <c r="I324" s="527" t="s">
        <v>61</v>
      </c>
      <c r="J324" s="472"/>
      <c r="K324" s="470"/>
      <c r="L324" s="470"/>
      <c r="M324" s="471"/>
      <c r="N324" s="544"/>
      <c r="O324" s="544"/>
      <c r="P324" s="544"/>
      <c r="Q324" s="544"/>
      <c r="R324" s="544"/>
      <c r="S324" s="544"/>
      <c r="T324" s="544"/>
      <c r="U324" s="544"/>
      <c r="V324" s="544"/>
    </row>
    <row r="325" spans="1:22" s="396" customFormat="1" ht="13.5" thickBot="1">
      <c r="A325" s="626" t="s">
        <v>7</v>
      </c>
      <c r="B325" s="424" t="s">
        <v>190</v>
      </c>
      <c r="C325" s="424"/>
      <c r="D325" s="408"/>
      <c r="E325" s="408"/>
      <c r="F325" s="408"/>
      <c r="G325" s="510"/>
      <c r="H325" s="510"/>
      <c r="I325" s="408"/>
      <c r="J325" s="408"/>
      <c r="K325" s="408"/>
      <c r="L325" s="408"/>
      <c r="M325" s="529"/>
      <c r="N325" s="544"/>
      <c r="O325" s="544"/>
      <c r="P325" s="544"/>
      <c r="Q325" s="544"/>
      <c r="R325" s="544"/>
      <c r="S325" s="544"/>
      <c r="T325" s="544"/>
      <c r="U325" s="544"/>
      <c r="V325" s="544"/>
    </row>
    <row r="326" spans="1:22" ht="12.75">
      <c r="A326" s="250">
        <v>1</v>
      </c>
      <c r="B326" s="251" t="s">
        <v>117</v>
      </c>
      <c r="C326" s="219" t="s">
        <v>57</v>
      </c>
      <c r="D326" s="126">
        <v>4</v>
      </c>
      <c r="E326" s="197">
        <v>1.5</v>
      </c>
      <c r="F326" s="198">
        <v>2.5</v>
      </c>
      <c r="G326" s="200">
        <v>0.5</v>
      </c>
      <c r="H326" s="200" t="s">
        <v>100</v>
      </c>
      <c r="I326" s="201" t="s">
        <v>27</v>
      </c>
      <c r="J326" s="240">
        <v>30</v>
      </c>
      <c r="K326" s="200">
        <v>30</v>
      </c>
      <c r="L326" s="199"/>
      <c r="M326" s="202"/>
      <c r="N326" s="544"/>
      <c r="O326" s="544"/>
      <c r="P326" s="544"/>
      <c r="Q326" s="544"/>
      <c r="R326" s="544"/>
      <c r="S326" s="544"/>
      <c r="T326" s="544"/>
      <c r="U326" s="544"/>
      <c r="V326" s="544"/>
    </row>
    <row r="327" spans="1:22" s="253" customFormat="1" ht="13.5" thickBot="1">
      <c r="A327" s="246">
        <v>2</v>
      </c>
      <c r="B327" s="181" t="s">
        <v>105</v>
      </c>
      <c r="C327" s="184" t="s">
        <v>57</v>
      </c>
      <c r="D327" s="186">
        <v>5</v>
      </c>
      <c r="E327" s="187">
        <v>2.5</v>
      </c>
      <c r="F327" s="188">
        <v>2.5</v>
      </c>
      <c r="G327" s="191">
        <v>4</v>
      </c>
      <c r="H327" s="191" t="s">
        <v>202</v>
      </c>
      <c r="I327" s="182" t="s">
        <v>27</v>
      </c>
      <c r="J327" s="204">
        <v>60</v>
      </c>
      <c r="K327" s="191">
        <v>30</v>
      </c>
      <c r="L327" s="191">
        <v>30</v>
      </c>
      <c r="M327" s="279"/>
      <c r="N327" s="340"/>
      <c r="O327" s="340"/>
      <c r="P327" s="340"/>
      <c r="Q327" s="340"/>
      <c r="R327" s="340"/>
      <c r="S327" s="340"/>
      <c r="T327" s="340"/>
      <c r="U327" s="340"/>
      <c r="V327" s="340"/>
    </row>
    <row r="328" spans="1:22" s="440" customFormat="1" ht="13.5" thickBot="1">
      <c r="A328" s="474"/>
      <c r="B328" s="473" t="s">
        <v>73</v>
      </c>
      <c r="C328" s="474"/>
      <c r="D328" s="475">
        <f>SUM(D326:D327)</f>
        <v>9</v>
      </c>
      <c r="E328" s="476">
        <f>SUM(E326:E327)</f>
        <v>4</v>
      </c>
      <c r="F328" s="439">
        <f>SUM(F326:F327)</f>
        <v>5</v>
      </c>
      <c r="G328" s="439">
        <f>SUM(G326:G327)</f>
        <v>4.5</v>
      </c>
      <c r="H328" s="477" t="s">
        <v>61</v>
      </c>
      <c r="I328" s="478" t="s">
        <v>61</v>
      </c>
      <c r="J328" s="438">
        <f>SUM(J326:J327)</f>
        <v>90</v>
      </c>
      <c r="K328" s="439">
        <f>SUM(K326:K327)</f>
        <v>60</v>
      </c>
      <c r="L328" s="439">
        <f>SUM(L327)</f>
        <v>30</v>
      </c>
      <c r="M328" s="458"/>
      <c r="N328" s="544"/>
      <c r="O328" s="544"/>
      <c r="P328" s="544"/>
      <c r="Q328" s="544"/>
      <c r="R328" s="544"/>
      <c r="S328" s="544"/>
      <c r="T328" s="544"/>
      <c r="U328" s="544"/>
      <c r="V328" s="544"/>
    </row>
    <row r="329" spans="1:22" s="440" customFormat="1" ht="12.75">
      <c r="A329" s="480"/>
      <c r="B329" s="479" t="s">
        <v>168</v>
      </c>
      <c r="C329" s="480"/>
      <c r="D329" s="789">
        <f>SUM(G328)</f>
        <v>4.5</v>
      </c>
      <c r="E329" s="481"/>
      <c r="F329" s="482"/>
      <c r="G329" s="482"/>
      <c r="H329" s="483" t="s">
        <v>61</v>
      </c>
      <c r="I329" s="484" t="s">
        <v>61</v>
      </c>
      <c r="J329" s="485"/>
      <c r="K329" s="482"/>
      <c r="L329" s="482"/>
      <c r="M329" s="534"/>
      <c r="N329" s="544"/>
      <c r="O329" s="544"/>
      <c r="P329" s="544"/>
      <c r="Q329" s="544"/>
      <c r="R329" s="544"/>
      <c r="S329" s="544"/>
      <c r="T329" s="544"/>
      <c r="U329" s="544"/>
      <c r="V329" s="544"/>
    </row>
    <row r="330" spans="1:22" s="440" customFormat="1" ht="13.5" thickBot="1">
      <c r="A330" s="487"/>
      <c r="B330" s="486" t="s">
        <v>169</v>
      </c>
      <c r="C330" s="487"/>
      <c r="D330" s="488"/>
      <c r="E330" s="489"/>
      <c r="F330" s="490"/>
      <c r="G330" s="490"/>
      <c r="H330" s="491" t="s">
        <v>61</v>
      </c>
      <c r="I330" s="492" t="s">
        <v>61</v>
      </c>
      <c r="J330" s="493"/>
      <c r="K330" s="490"/>
      <c r="L330" s="490"/>
      <c r="M330" s="535"/>
      <c r="N330" s="544"/>
      <c r="O330" s="544"/>
      <c r="P330" s="544"/>
      <c r="Q330" s="544"/>
      <c r="R330" s="544"/>
      <c r="S330" s="544"/>
      <c r="T330" s="544"/>
      <c r="U330" s="544"/>
      <c r="V330" s="544"/>
    </row>
    <row r="331" spans="1:22" s="396" customFormat="1" ht="13.5" thickBot="1">
      <c r="A331" s="626" t="s">
        <v>8</v>
      </c>
      <c r="B331" s="424" t="s">
        <v>191</v>
      </c>
      <c r="C331" s="424"/>
      <c r="D331" s="408"/>
      <c r="E331" s="408"/>
      <c r="F331" s="408"/>
      <c r="G331" s="510"/>
      <c r="H331" s="510"/>
      <c r="I331" s="408"/>
      <c r="J331" s="408"/>
      <c r="K331" s="408"/>
      <c r="L331" s="408"/>
      <c r="M331" s="529"/>
      <c r="N331" s="544"/>
      <c r="O331" s="544"/>
      <c r="P331" s="544"/>
      <c r="Q331" s="544"/>
      <c r="R331" s="544"/>
      <c r="S331" s="544"/>
      <c r="T331" s="544"/>
      <c r="U331" s="544"/>
      <c r="V331" s="544"/>
    </row>
    <row r="332" spans="1:22" ht="13.5" thickBot="1">
      <c r="A332" s="273">
        <v>1</v>
      </c>
      <c r="B332" s="251" t="s">
        <v>116</v>
      </c>
      <c r="C332" s="219" t="s">
        <v>57</v>
      </c>
      <c r="D332" s="126">
        <v>8</v>
      </c>
      <c r="E332" s="197">
        <v>2</v>
      </c>
      <c r="F332" s="198">
        <v>6</v>
      </c>
      <c r="G332" s="198">
        <v>6</v>
      </c>
      <c r="H332" s="198" t="s">
        <v>93</v>
      </c>
      <c r="I332" s="185" t="s">
        <v>35</v>
      </c>
      <c r="J332" s="205">
        <v>30</v>
      </c>
      <c r="K332" s="206"/>
      <c r="L332" s="198">
        <v>30</v>
      </c>
      <c r="M332" s="207"/>
      <c r="N332" s="544"/>
      <c r="O332" s="544"/>
      <c r="P332" s="544"/>
      <c r="Q332" s="544"/>
      <c r="R332" s="544"/>
      <c r="S332" s="544"/>
      <c r="T332" s="544"/>
      <c r="U332" s="544"/>
      <c r="V332" s="544"/>
    </row>
    <row r="333" spans="1:22" s="440" customFormat="1" ht="13.5" thickBot="1">
      <c r="A333" s="474"/>
      <c r="B333" s="473" t="s">
        <v>73</v>
      </c>
      <c r="C333" s="474"/>
      <c r="D333" s="475">
        <f>SUM(D332)</f>
        <v>8</v>
      </c>
      <c r="E333" s="476">
        <f>SUM(E332)</f>
        <v>2</v>
      </c>
      <c r="F333" s="439">
        <f>SUM(F332)</f>
        <v>6</v>
      </c>
      <c r="G333" s="439">
        <f>SUM(G332)</f>
        <v>6</v>
      </c>
      <c r="H333" s="477" t="s">
        <v>61</v>
      </c>
      <c r="I333" s="478" t="s">
        <v>61</v>
      </c>
      <c r="J333" s="438">
        <f>SUM(J332)</f>
        <v>30</v>
      </c>
      <c r="K333" s="439"/>
      <c r="L333" s="439">
        <f>SUM(L332)</f>
        <v>30</v>
      </c>
      <c r="M333" s="458"/>
      <c r="N333" s="544"/>
      <c r="O333" s="544"/>
      <c r="P333" s="544"/>
      <c r="Q333" s="544"/>
      <c r="R333" s="544"/>
      <c r="S333" s="544"/>
      <c r="T333" s="544"/>
      <c r="U333" s="544"/>
      <c r="V333" s="544"/>
    </row>
    <row r="334" spans="1:22" s="440" customFormat="1" ht="12.75">
      <c r="A334" s="480"/>
      <c r="B334" s="479" t="s">
        <v>168</v>
      </c>
      <c r="C334" s="480"/>
      <c r="D334" s="789">
        <f>SUM(G333)</f>
        <v>6</v>
      </c>
      <c r="E334" s="481"/>
      <c r="F334" s="482"/>
      <c r="G334" s="482"/>
      <c r="H334" s="483" t="s">
        <v>61</v>
      </c>
      <c r="I334" s="484" t="s">
        <v>61</v>
      </c>
      <c r="J334" s="485"/>
      <c r="K334" s="482"/>
      <c r="L334" s="482"/>
      <c r="M334" s="534"/>
      <c r="N334" s="544"/>
      <c r="O334" s="544"/>
      <c r="P334" s="544"/>
      <c r="Q334" s="544"/>
      <c r="R334" s="544"/>
      <c r="S334" s="544"/>
      <c r="T334" s="544"/>
      <c r="U334" s="544"/>
      <c r="V334" s="544"/>
    </row>
    <row r="335" spans="1:22" s="440" customFormat="1" ht="13.5" thickBot="1">
      <c r="A335" s="893"/>
      <c r="B335" s="894" t="s">
        <v>169</v>
      </c>
      <c r="C335" s="893"/>
      <c r="D335" s="898">
        <v>8</v>
      </c>
      <c r="E335" s="896"/>
      <c r="F335" s="526"/>
      <c r="G335" s="526"/>
      <c r="H335" s="526" t="s">
        <v>61</v>
      </c>
      <c r="I335" s="527" t="s">
        <v>61</v>
      </c>
      <c r="J335" s="899">
        <v>30</v>
      </c>
      <c r="K335" s="526"/>
      <c r="L335" s="526"/>
      <c r="M335" s="527"/>
      <c r="N335" s="544"/>
      <c r="O335" s="544"/>
      <c r="P335" s="544"/>
      <c r="Q335" s="544"/>
      <c r="R335" s="544"/>
      <c r="S335" s="544"/>
      <c r="T335" s="544"/>
      <c r="U335" s="544"/>
      <c r="V335" s="544"/>
    </row>
    <row r="336" spans="1:22" s="396" customFormat="1" ht="13.5" thickBot="1">
      <c r="A336" s="626" t="s">
        <v>56</v>
      </c>
      <c r="B336" s="424" t="s">
        <v>192</v>
      </c>
      <c r="C336" s="424"/>
      <c r="D336" s="408"/>
      <c r="E336" s="408"/>
      <c r="F336" s="408"/>
      <c r="G336" s="510"/>
      <c r="H336" s="408"/>
      <c r="I336" s="408"/>
      <c r="J336" s="408"/>
      <c r="K336" s="408"/>
      <c r="L336" s="408"/>
      <c r="M336" s="529"/>
      <c r="N336" s="544"/>
      <c r="O336" s="544"/>
      <c r="P336" s="544"/>
      <c r="Q336" s="544"/>
      <c r="R336" s="544"/>
      <c r="S336" s="544"/>
      <c r="T336" s="544"/>
      <c r="U336" s="544"/>
      <c r="V336" s="544"/>
    </row>
    <row r="337" spans="1:22" ht="12.75">
      <c r="A337" s="272">
        <v>1</v>
      </c>
      <c r="B337" s="180" t="s">
        <v>146</v>
      </c>
      <c r="C337" s="176" t="s">
        <v>57</v>
      </c>
      <c r="D337" s="189">
        <v>4</v>
      </c>
      <c r="E337" s="190">
        <v>2</v>
      </c>
      <c r="F337" s="191">
        <v>2</v>
      </c>
      <c r="G337" s="191">
        <v>1</v>
      </c>
      <c r="H337" s="191" t="s">
        <v>178</v>
      </c>
      <c r="I337" s="182" t="s">
        <v>27</v>
      </c>
      <c r="J337" s="204">
        <v>15</v>
      </c>
      <c r="K337" s="191"/>
      <c r="L337" s="191">
        <v>15</v>
      </c>
      <c r="M337" s="279"/>
      <c r="N337" s="544"/>
      <c r="O337" s="544"/>
      <c r="P337" s="544"/>
      <c r="Q337" s="544"/>
      <c r="R337" s="544"/>
      <c r="S337" s="544"/>
      <c r="T337" s="544"/>
      <c r="U337" s="544"/>
      <c r="V337" s="544"/>
    </row>
    <row r="338" spans="1:22" ht="12.75">
      <c r="A338" s="250">
        <v>2</v>
      </c>
      <c r="B338" s="274" t="s">
        <v>145</v>
      </c>
      <c r="C338" s="220"/>
      <c r="D338" s="193">
        <v>1</v>
      </c>
      <c r="E338" s="194">
        <v>0.5</v>
      </c>
      <c r="F338" s="195">
        <v>0.5</v>
      </c>
      <c r="G338" s="195">
        <v>0.5</v>
      </c>
      <c r="H338" s="198" t="s">
        <v>92</v>
      </c>
      <c r="I338" s="276" t="s">
        <v>27</v>
      </c>
      <c r="J338" s="277">
        <v>15</v>
      </c>
      <c r="K338" s="195">
        <v>15</v>
      </c>
      <c r="L338" s="195"/>
      <c r="M338" s="252"/>
      <c r="N338" s="544"/>
      <c r="O338" s="544"/>
      <c r="P338" s="544"/>
      <c r="Q338" s="544"/>
      <c r="R338" s="544"/>
      <c r="S338" s="544"/>
      <c r="T338" s="544"/>
      <c r="U338" s="544"/>
      <c r="V338" s="544"/>
    </row>
    <row r="339" spans="1:22" s="260" customFormat="1" ht="13.5" thickBot="1">
      <c r="A339" s="273">
        <v>3</v>
      </c>
      <c r="B339" s="251" t="s">
        <v>126</v>
      </c>
      <c r="C339" s="219"/>
      <c r="D339" s="126">
        <v>2</v>
      </c>
      <c r="E339" s="197">
        <v>1</v>
      </c>
      <c r="F339" s="198">
        <v>1</v>
      </c>
      <c r="G339" s="198">
        <v>2</v>
      </c>
      <c r="H339" s="188" t="s">
        <v>93</v>
      </c>
      <c r="I339" s="185" t="s">
        <v>27</v>
      </c>
      <c r="J339" s="205">
        <v>30</v>
      </c>
      <c r="K339" s="198"/>
      <c r="L339" s="198">
        <v>30</v>
      </c>
      <c r="M339" s="354"/>
      <c r="N339" s="707"/>
      <c r="O339" s="691"/>
      <c r="P339" s="691"/>
      <c r="Q339" s="691"/>
      <c r="R339" s="691"/>
      <c r="S339" s="691"/>
      <c r="T339" s="691"/>
      <c r="U339" s="691"/>
      <c r="V339" s="691"/>
    </row>
    <row r="340" spans="1:22" s="440" customFormat="1" ht="13.5" thickBot="1">
      <c r="A340" s="474"/>
      <c r="B340" s="473" t="s">
        <v>73</v>
      </c>
      <c r="C340" s="474"/>
      <c r="D340" s="475">
        <f>SUM(D337:D339)</f>
        <v>7</v>
      </c>
      <c r="E340" s="476">
        <f>SUM(E337:E339)</f>
        <v>3.5</v>
      </c>
      <c r="F340" s="439">
        <f>SUM(F337:F339)</f>
        <v>3.5</v>
      </c>
      <c r="G340" s="439">
        <f>SUM(G337:G339)</f>
        <v>3.5</v>
      </c>
      <c r="H340" s="477" t="s">
        <v>61</v>
      </c>
      <c r="I340" s="478" t="s">
        <v>61</v>
      </c>
      <c r="J340" s="438">
        <f>SUM(J337:J339)</f>
        <v>60</v>
      </c>
      <c r="K340" s="439">
        <f>SUM(K338:K339)</f>
        <v>15</v>
      </c>
      <c r="L340" s="439">
        <f>SUM(L339,L338,L337)</f>
        <v>45</v>
      </c>
      <c r="M340" s="458"/>
      <c r="N340" s="544"/>
      <c r="O340" s="544"/>
      <c r="P340" s="544"/>
      <c r="Q340" s="544"/>
      <c r="R340" s="544"/>
      <c r="S340" s="544"/>
      <c r="T340" s="544"/>
      <c r="U340" s="544"/>
      <c r="V340" s="544"/>
    </row>
    <row r="341" spans="1:22" s="440" customFormat="1" ht="12.75">
      <c r="A341" s="480"/>
      <c r="B341" s="479" t="s">
        <v>168</v>
      </c>
      <c r="C341" s="480"/>
      <c r="D341" s="789">
        <f>SUM(G340)</f>
        <v>3.5</v>
      </c>
      <c r="E341" s="481"/>
      <c r="F341" s="482"/>
      <c r="G341" s="482"/>
      <c r="H341" s="483" t="s">
        <v>61</v>
      </c>
      <c r="I341" s="484" t="s">
        <v>61</v>
      </c>
      <c r="J341" s="485"/>
      <c r="K341" s="482"/>
      <c r="L341" s="482"/>
      <c r="M341" s="534"/>
      <c r="N341" s="544"/>
      <c r="O341" s="544"/>
      <c r="P341" s="544"/>
      <c r="Q341" s="544"/>
      <c r="R341" s="544"/>
      <c r="S341" s="544"/>
      <c r="T341" s="544"/>
      <c r="U341" s="544"/>
      <c r="V341" s="544"/>
    </row>
    <row r="342" spans="1:22" s="440" customFormat="1" ht="13.5" thickBot="1">
      <c r="A342" s="487"/>
      <c r="B342" s="486" t="s">
        <v>169</v>
      </c>
      <c r="C342" s="487"/>
      <c r="D342" s="488"/>
      <c r="E342" s="489"/>
      <c r="F342" s="490"/>
      <c r="G342" s="490"/>
      <c r="H342" s="491" t="s">
        <v>61</v>
      </c>
      <c r="I342" s="492" t="s">
        <v>61</v>
      </c>
      <c r="J342" s="493"/>
      <c r="K342" s="490"/>
      <c r="L342" s="490"/>
      <c r="M342" s="535"/>
      <c r="N342" s="544"/>
      <c r="O342" s="544"/>
      <c r="P342" s="544"/>
      <c r="Q342" s="544"/>
      <c r="R342" s="544"/>
      <c r="S342" s="544"/>
      <c r="T342" s="544"/>
      <c r="U342" s="544"/>
      <c r="V342" s="544"/>
    </row>
    <row r="343" spans="1:22" s="396" customFormat="1" ht="13.5" thickBot="1">
      <c r="A343" s="626" t="s">
        <v>57</v>
      </c>
      <c r="B343" s="424" t="s">
        <v>9</v>
      </c>
      <c r="C343" s="424"/>
      <c r="D343" s="408"/>
      <c r="E343" s="408"/>
      <c r="F343" s="408"/>
      <c r="G343" s="510"/>
      <c r="H343" s="408"/>
      <c r="I343" s="408"/>
      <c r="J343" s="408"/>
      <c r="K343" s="408"/>
      <c r="L343" s="408"/>
      <c r="M343" s="529"/>
      <c r="N343" s="544"/>
      <c r="O343" s="544"/>
      <c r="P343" s="544"/>
      <c r="Q343" s="544"/>
      <c r="R343" s="544"/>
      <c r="S343" s="544"/>
      <c r="T343" s="544"/>
      <c r="U343" s="544"/>
      <c r="V343" s="544"/>
    </row>
    <row r="344" spans="1:22" s="539" customFormat="1" ht="13.5" thickBot="1">
      <c r="A344" s="620" t="s">
        <v>58</v>
      </c>
      <c r="B344" s="633"/>
      <c r="C344" s="531"/>
      <c r="D344" s="395"/>
      <c r="E344" s="634"/>
      <c r="F344" s="635"/>
      <c r="G344" s="635"/>
      <c r="H344" s="635" t="s">
        <v>61</v>
      </c>
      <c r="I344" s="635" t="s">
        <v>61</v>
      </c>
      <c r="J344" s="636"/>
      <c r="K344" s="637"/>
      <c r="L344" s="531"/>
      <c r="M344" s="638"/>
      <c r="N344" s="688"/>
      <c r="O344" s="688"/>
      <c r="P344" s="688"/>
      <c r="Q344" s="688"/>
      <c r="R344" s="688"/>
      <c r="S344" s="688"/>
      <c r="T344" s="688"/>
      <c r="U344" s="688"/>
      <c r="V344" s="688"/>
    </row>
    <row r="345" spans="1:22" s="380" customFormat="1" ht="13.5" thickBot="1">
      <c r="A345" s="1126" t="s">
        <v>172</v>
      </c>
      <c r="B345" s="1127"/>
      <c r="C345" s="639"/>
      <c r="D345" s="540">
        <f>SUM(D322,D328,D333,D340,D344)</f>
        <v>30</v>
      </c>
      <c r="E345" s="384">
        <f>SUM(E344,E340,E333,E328,E322)</f>
        <v>12.5</v>
      </c>
      <c r="F345" s="384">
        <f>SUM(F340,F333,F328,F322)</f>
        <v>17.5</v>
      </c>
      <c r="G345" s="384">
        <f>SUM(G340,G333,G328,G322)</f>
        <v>20</v>
      </c>
      <c r="H345" s="542"/>
      <c r="I345" s="541"/>
      <c r="J345" s="420">
        <f>SUM(J344,J340,J333,J328,J322)</f>
        <v>240</v>
      </c>
      <c r="K345" s="384">
        <f>SUM(K340,K328)</f>
        <v>75</v>
      </c>
      <c r="L345" s="385">
        <f>SUM(L340,L333,L328,L322)</f>
        <v>165</v>
      </c>
      <c r="M345" s="494"/>
      <c r="N345" s="544"/>
      <c r="O345" s="544"/>
      <c r="P345" s="544"/>
      <c r="Q345" s="544"/>
      <c r="R345" s="544"/>
      <c r="S345" s="544"/>
      <c r="T345" s="544"/>
      <c r="U345" s="544"/>
      <c r="V345" s="544"/>
    </row>
    <row r="346" spans="1:22" ht="12.75">
      <c r="A346" s="4"/>
      <c r="B346" s="92"/>
      <c r="C346" s="5"/>
      <c r="D346" s="210"/>
      <c r="E346" s="210"/>
      <c r="F346" s="210"/>
      <c r="G346" s="215"/>
      <c r="H346" s="211"/>
      <c r="I346" s="211"/>
      <c r="J346" s="211"/>
      <c r="K346" s="211"/>
      <c r="L346" s="211"/>
      <c r="M346" s="212"/>
      <c r="N346" s="544"/>
      <c r="O346" s="544"/>
      <c r="P346" s="544"/>
      <c r="Q346" s="544"/>
      <c r="R346" s="544"/>
      <c r="S346" s="544"/>
      <c r="T346" s="544"/>
      <c r="U346" s="544"/>
      <c r="V346" s="544"/>
    </row>
    <row r="347" spans="1:22" ht="13.5" thickBot="1">
      <c r="A347" s="4"/>
      <c r="B347" s="92"/>
      <c r="C347" s="5"/>
      <c r="D347" s="210"/>
      <c r="E347" s="210"/>
      <c r="F347" s="210"/>
      <c r="G347" s="211"/>
      <c r="H347" s="211"/>
      <c r="I347" s="211"/>
      <c r="J347" s="211"/>
      <c r="K347" s="211"/>
      <c r="L347" s="211"/>
      <c r="M347" s="212"/>
      <c r="N347" s="544"/>
      <c r="O347" s="544"/>
      <c r="P347" s="544"/>
      <c r="Q347" s="544"/>
      <c r="R347" s="544"/>
      <c r="S347" s="544"/>
      <c r="T347" s="544"/>
      <c r="U347" s="544"/>
      <c r="V347" s="544"/>
    </row>
    <row r="348" spans="1:22" s="380" customFormat="1" ht="13.5" thickBot="1">
      <c r="A348" s="1122" t="s">
        <v>124</v>
      </c>
      <c r="B348" s="1123"/>
      <c r="C348" s="623" t="s">
        <v>61</v>
      </c>
      <c r="D348" s="540">
        <f>SUM(D291,D345)</f>
        <v>60</v>
      </c>
      <c r="E348" s="384">
        <f>SUM(E291,E345)</f>
        <v>28.5</v>
      </c>
      <c r="F348" s="384">
        <f>SUM(F291,F345)</f>
        <v>31.5</v>
      </c>
      <c r="G348" s="419">
        <f>SUM(G345,G291)</f>
        <v>36.5</v>
      </c>
      <c r="H348" s="542"/>
      <c r="I348" s="640"/>
      <c r="J348" s="624">
        <f>SUM(J291,J345)</f>
        <v>615</v>
      </c>
      <c r="K348" s="385">
        <f>SUM(K291,K345)</f>
        <v>165</v>
      </c>
      <c r="L348" s="385">
        <f>SUM(L291,L345)</f>
        <v>330</v>
      </c>
      <c r="M348" s="498"/>
      <c r="N348" s="544"/>
      <c r="O348" s="544"/>
      <c r="P348" s="544"/>
      <c r="Q348" s="544"/>
      <c r="R348" s="544"/>
      <c r="S348" s="544"/>
      <c r="T348" s="544"/>
      <c r="U348" s="544"/>
      <c r="V348" s="544"/>
    </row>
    <row r="349" spans="1:22" ht="12.75">
      <c r="A349" s="729"/>
      <c r="B349" s="729"/>
      <c r="C349" s="707"/>
      <c r="D349" s="707"/>
      <c r="E349" s="707"/>
      <c r="F349" s="707"/>
      <c r="G349" s="707"/>
      <c r="H349" s="707"/>
      <c r="I349" s="707"/>
      <c r="J349" s="707"/>
      <c r="K349" s="707"/>
      <c r="L349" s="707"/>
      <c r="M349" s="707"/>
      <c r="N349" s="544"/>
      <c r="O349" s="544"/>
      <c r="P349" s="544"/>
      <c r="Q349" s="544"/>
      <c r="R349" s="544"/>
      <c r="S349" s="544"/>
      <c r="T349" s="544"/>
      <c r="U349" s="544"/>
      <c r="V349" s="544"/>
    </row>
    <row r="350" spans="1:22" ht="12.75">
      <c r="A350" s="721"/>
      <c r="B350" s="720" t="s">
        <v>239</v>
      </c>
      <c r="C350" s="721"/>
      <c r="D350" s="721"/>
      <c r="E350" s="721"/>
      <c r="F350" s="721"/>
      <c r="G350" s="707"/>
      <c r="H350" s="707"/>
      <c r="I350" s="707"/>
      <c r="J350" s="707"/>
      <c r="K350" s="707"/>
      <c r="L350" s="707"/>
      <c r="M350" s="707"/>
      <c r="N350" s="544"/>
      <c r="O350" s="544"/>
      <c r="P350" s="544"/>
      <c r="Q350" s="544"/>
      <c r="R350" s="544"/>
      <c r="S350" s="544"/>
      <c r="T350" s="544"/>
      <c r="U350" s="544"/>
      <c r="V350" s="544"/>
    </row>
    <row r="351" spans="1:22" ht="12.75">
      <c r="A351" s="721"/>
      <c r="B351" s="720"/>
      <c r="C351" s="721"/>
      <c r="D351" s="721"/>
      <c r="E351" s="721"/>
      <c r="F351" s="721"/>
      <c r="G351" s="707"/>
      <c r="H351" s="707"/>
      <c r="I351" s="707"/>
      <c r="J351" s="707"/>
      <c r="K351" s="707"/>
      <c r="L351" s="707"/>
      <c r="M351" s="707"/>
      <c r="N351" s="544"/>
      <c r="O351" s="544"/>
      <c r="P351" s="544"/>
      <c r="Q351" s="544"/>
      <c r="R351" s="544"/>
      <c r="S351" s="544"/>
      <c r="T351" s="544"/>
      <c r="U351" s="544"/>
      <c r="V351" s="544"/>
    </row>
    <row r="352" spans="1:22" ht="12.75">
      <c r="A352" s="721"/>
      <c r="B352" s="720"/>
      <c r="C352" s="721"/>
      <c r="D352" s="721"/>
      <c r="E352" s="721"/>
      <c r="F352" s="721"/>
      <c r="G352" s="707"/>
      <c r="H352" s="707"/>
      <c r="I352" s="707"/>
      <c r="J352" s="707"/>
      <c r="K352" s="707"/>
      <c r="L352" s="707"/>
      <c r="M352" s="707"/>
      <c r="N352" s="544"/>
      <c r="O352" s="544"/>
      <c r="P352" s="544"/>
      <c r="Q352" s="544"/>
      <c r="R352" s="544"/>
      <c r="S352" s="544"/>
      <c r="T352" s="544"/>
      <c r="U352" s="544"/>
      <c r="V352" s="544"/>
    </row>
    <row r="353" spans="1:22" ht="16.5" thickBot="1">
      <c r="A353" s="721"/>
      <c r="B353" s="1157" t="s">
        <v>63</v>
      </c>
      <c r="C353" s="1157"/>
      <c r="D353" s="1157"/>
      <c r="E353" s="1157"/>
      <c r="F353" s="721"/>
      <c r="G353" s="707"/>
      <c r="H353" s="707"/>
      <c r="I353" s="707"/>
      <c r="J353" s="707"/>
      <c r="K353" s="707"/>
      <c r="L353" s="707"/>
      <c r="M353" s="707"/>
      <c r="N353" s="544"/>
      <c r="O353" s="544"/>
      <c r="P353" s="544"/>
      <c r="Q353" s="544"/>
      <c r="R353" s="544"/>
      <c r="S353" s="544"/>
      <c r="T353" s="544"/>
      <c r="U353" s="544"/>
      <c r="V353" s="544"/>
    </row>
    <row r="354" spans="1:22" ht="12.75">
      <c r="A354" s="65" t="s">
        <v>0</v>
      </c>
      <c r="B354" s="66"/>
      <c r="C354" s="73"/>
      <c r="D354" s="1111" t="s">
        <v>46</v>
      </c>
      <c r="E354" s="1112"/>
      <c r="F354" s="1112"/>
      <c r="G354" s="96" t="s">
        <v>34</v>
      </c>
      <c r="H354" s="3"/>
      <c r="I354" s="75"/>
      <c r="J354" s="1113" t="s">
        <v>49</v>
      </c>
      <c r="K354" s="1114"/>
      <c r="L354" s="1114"/>
      <c r="M354" s="1115"/>
      <c r="N354" s="544"/>
      <c r="O354" s="544"/>
      <c r="P354" s="544"/>
      <c r="Q354" s="544"/>
      <c r="R354" s="544"/>
      <c r="S354" s="544"/>
      <c r="T354" s="544"/>
      <c r="U354" s="544"/>
      <c r="V354" s="544"/>
    </row>
    <row r="355" spans="1:22" ht="12.75">
      <c r="A355" s="74"/>
      <c r="B355" s="67" t="s">
        <v>10</v>
      </c>
      <c r="C355" s="80" t="s">
        <v>59</v>
      </c>
      <c r="D355" s="78" t="s">
        <v>2</v>
      </c>
      <c r="E355" s="17" t="s">
        <v>43</v>
      </c>
      <c r="F355" s="81" t="s">
        <v>22</v>
      </c>
      <c r="G355" s="93" t="s">
        <v>47</v>
      </c>
      <c r="H355" s="7" t="s">
        <v>60</v>
      </c>
      <c r="I355" s="100" t="s">
        <v>59</v>
      </c>
      <c r="J355" s="126" t="s">
        <v>2</v>
      </c>
      <c r="K355" s="1116" t="s">
        <v>50</v>
      </c>
      <c r="L355" s="1116"/>
      <c r="M355" s="70" t="s">
        <v>152</v>
      </c>
      <c r="N355" s="544"/>
      <c r="O355" s="544"/>
      <c r="P355" s="544"/>
      <c r="Q355" s="544"/>
      <c r="R355" s="544"/>
      <c r="S355" s="544"/>
      <c r="T355" s="544"/>
      <c r="U355" s="544"/>
      <c r="V355" s="544"/>
    </row>
    <row r="356" spans="1:22" ht="12.75">
      <c r="A356" s="4"/>
      <c r="B356" s="67" t="s">
        <v>3</v>
      </c>
      <c r="C356" s="80"/>
      <c r="D356" s="55"/>
      <c r="E356" s="17" t="s">
        <v>11</v>
      </c>
      <c r="F356" s="38" t="s">
        <v>28</v>
      </c>
      <c r="G356" s="94" t="s">
        <v>72</v>
      </c>
      <c r="H356" s="7"/>
      <c r="I356" s="77"/>
      <c r="J356" s="86"/>
      <c r="K356" s="117" t="s">
        <v>12</v>
      </c>
      <c r="L356" s="127" t="s">
        <v>13</v>
      </c>
      <c r="M356" s="79"/>
      <c r="N356" s="544"/>
      <c r="O356" s="544"/>
      <c r="P356" s="544"/>
      <c r="Q356" s="544"/>
      <c r="R356" s="544"/>
      <c r="S356" s="544"/>
      <c r="T356" s="544"/>
      <c r="U356" s="544"/>
      <c r="V356" s="544"/>
    </row>
    <row r="357" spans="1:22" ht="12.75">
      <c r="A357" s="55"/>
      <c r="B357" s="67"/>
      <c r="C357" s="6"/>
      <c r="D357" s="55"/>
      <c r="E357" s="17" t="s">
        <v>38</v>
      </c>
      <c r="F357" s="68" t="s">
        <v>23</v>
      </c>
      <c r="G357" s="85" t="s">
        <v>25</v>
      </c>
      <c r="H357" s="6"/>
      <c r="I357" s="76"/>
      <c r="J357" s="87"/>
      <c r="K357" s="52"/>
      <c r="L357" s="95"/>
      <c r="M357" s="39"/>
      <c r="N357" s="544"/>
      <c r="O357" s="544"/>
      <c r="P357" s="544"/>
      <c r="Q357" s="544"/>
      <c r="R357" s="544"/>
      <c r="S357" s="544"/>
      <c r="T357" s="544"/>
      <c r="U357" s="544"/>
      <c r="V357" s="544"/>
    </row>
    <row r="358" spans="1:22" ht="12.75">
      <c r="A358" s="55"/>
      <c r="B358" s="56"/>
      <c r="C358" s="37"/>
      <c r="D358" s="55"/>
      <c r="E358" s="17" t="s">
        <v>44</v>
      </c>
      <c r="F358" s="68"/>
      <c r="G358" s="85" t="s">
        <v>26</v>
      </c>
      <c r="H358" s="8"/>
      <c r="I358" s="55"/>
      <c r="J358" s="26"/>
      <c r="K358" s="52"/>
      <c r="L358" s="16"/>
      <c r="M358" s="27"/>
      <c r="N358" s="544"/>
      <c r="O358" s="544"/>
      <c r="P358" s="544"/>
      <c r="Q358" s="544"/>
      <c r="R358" s="544"/>
      <c r="S358" s="544"/>
      <c r="T358" s="544"/>
      <c r="U358" s="544"/>
      <c r="V358" s="544"/>
    </row>
    <row r="359" spans="1:22" ht="12.75">
      <c r="A359" s="55"/>
      <c r="B359" s="56"/>
      <c r="C359" s="37"/>
      <c r="D359" s="55"/>
      <c r="E359" s="17"/>
      <c r="F359" s="68"/>
      <c r="G359" s="85"/>
      <c r="H359" s="8"/>
      <c r="I359" s="55"/>
      <c r="J359" s="26"/>
      <c r="K359" s="52"/>
      <c r="L359" s="16"/>
      <c r="M359" s="27"/>
      <c r="N359" s="544"/>
      <c r="O359" s="544"/>
      <c r="P359" s="544"/>
      <c r="Q359" s="544"/>
      <c r="R359" s="544"/>
      <c r="S359" s="544"/>
      <c r="T359" s="544"/>
      <c r="U359" s="544"/>
      <c r="V359" s="544"/>
    </row>
    <row r="360" spans="1:22" ht="13.5" thickBot="1">
      <c r="A360" s="10"/>
      <c r="B360" s="43"/>
      <c r="C360" s="11"/>
      <c r="D360" s="10"/>
      <c r="E360" s="69"/>
      <c r="F360" s="82"/>
      <c r="G360" s="69"/>
      <c r="H360" s="11"/>
      <c r="I360" s="10"/>
      <c r="J360" s="28"/>
      <c r="K360" s="53"/>
      <c r="L360" s="23"/>
      <c r="M360" s="29"/>
      <c r="N360" s="544"/>
      <c r="O360" s="544"/>
      <c r="P360" s="544"/>
      <c r="Q360" s="544"/>
      <c r="R360" s="544"/>
      <c r="S360" s="544"/>
      <c r="T360" s="544"/>
      <c r="U360" s="544"/>
      <c r="V360" s="544"/>
    </row>
    <row r="361" spans="1:22" s="380" customFormat="1" ht="16.5" thickBot="1">
      <c r="A361" s="1122" t="s">
        <v>76</v>
      </c>
      <c r="B361" s="1123"/>
      <c r="C361" s="603" t="s">
        <v>61</v>
      </c>
      <c r="D361" s="1057">
        <f>SUM(D119,D239,D348)</f>
        <v>180</v>
      </c>
      <c r="E361" s="419">
        <f>SUM(E119,E239,E348)</f>
        <v>105</v>
      </c>
      <c r="F361" s="419">
        <f>SUM(F119,F239,F348)</f>
        <v>74</v>
      </c>
      <c r="G361" s="1052">
        <f>SUM(G364,G368,G372,G376,G380)</f>
        <v>122</v>
      </c>
      <c r="H361" s="865" t="s">
        <v>61</v>
      </c>
      <c r="I361" s="643" t="s">
        <v>61</v>
      </c>
      <c r="J361" s="604">
        <f>SUM(J56,J116,J178,J236,J291,J345)</f>
        <v>2497</v>
      </c>
      <c r="K361" s="385">
        <f>SUM(K56,K116,K178,K236,K291,K345)</f>
        <v>717</v>
      </c>
      <c r="L361" s="385">
        <f>SUM(L56,L116,L178,L236,L291,L345)</f>
        <v>1620</v>
      </c>
      <c r="M361" s="498">
        <f>SUM(M116,M291)</f>
        <v>160</v>
      </c>
      <c r="N361" s="544"/>
      <c r="O361" s="544"/>
      <c r="P361" s="544"/>
      <c r="Q361" s="544"/>
      <c r="R361" s="544"/>
      <c r="S361" s="544"/>
      <c r="T361" s="544"/>
      <c r="U361" s="544"/>
      <c r="V361" s="544"/>
    </row>
    <row r="362" spans="1:22" ht="16.5" thickBot="1">
      <c r="A362" s="1136" t="s">
        <v>64</v>
      </c>
      <c r="B362" s="1137"/>
      <c r="C362" s="97"/>
      <c r="D362" s="768"/>
      <c r="E362" s="768"/>
      <c r="F362" s="768"/>
      <c r="G362" s="768"/>
      <c r="H362" s="888"/>
      <c r="I362" s="263"/>
      <c r="J362" s="263"/>
      <c r="K362" s="263"/>
      <c r="L362" s="263"/>
      <c r="M362" s="237"/>
      <c r="N362" s="544"/>
      <c r="O362" s="544"/>
      <c r="P362" s="544"/>
      <c r="Q362" s="544"/>
      <c r="R362" s="544"/>
      <c r="S362" s="544"/>
      <c r="T362" s="544"/>
      <c r="U362" s="544"/>
      <c r="V362" s="544"/>
    </row>
    <row r="363" spans="1:22" s="396" customFormat="1" ht="13.5" thickBot="1">
      <c r="A363" s="545" t="s">
        <v>5</v>
      </c>
      <c r="B363" s="546" t="s">
        <v>188</v>
      </c>
      <c r="C363" s="795"/>
      <c r="D363" s="873"/>
      <c r="E363" s="873"/>
      <c r="F363" s="873"/>
      <c r="G363" s="873"/>
      <c r="H363" s="873"/>
      <c r="I363" s="553"/>
      <c r="J363" s="553"/>
      <c r="K363" s="553"/>
      <c r="L363" s="553"/>
      <c r="M363" s="554"/>
      <c r="N363" s="544"/>
      <c r="O363" s="544"/>
      <c r="P363" s="544"/>
      <c r="Q363" s="544"/>
      <c r="R363" s="544"/>
      <c r="S363" s="544"/>
      <c r="T363" s="544"/>
      <c r="U363" s="544"/>
      <c r="V363" s="544"/>
    </row>
    <row r="364" spans="1:22" ht="13.5" thickBot="1">
      <c r="A364" s="797"/>
      <c r="B364" s="293" t="s">
        <v>73</v>
      </c>
      <c r="C364" s="798" t="s">
        <v>61</v>
      </c>
      <c r="D364" s="433">
        <f>SUM(D27,D87,D147,D205)</f>
        <v>24</v>
      </c>
      <c r="E364" s="434">
        <f>SUM(E27,E87,E147,E205)</f>
        <v>13</v>
      </c>
      <c r="F364" s="435">
        <f>SUM(F27,F87,F147,F205)</f>
        <v>11</v>
      </c>
      <c r="G364" s="435">
        <v>14.5</v>
      </c>
      <c r="H364" s="800" t="s">
        <v>61</v>
      </c>
      <c r="I364" s="192" t="s">
        <v>61</v>
      </c>
      <c r="J364" s="438">
        <f>SUM(J27,J87,J147,J205)</f>
        <v>390</v>
      </c>
      <c r="K364" s="439">
        <f>SUM(K27,K87,K147)</f>
        <v>150</v>
      </c>
      <c r="L364" s="439">
        <f>SUM(L27,L87,L147,L205)</f>
        <v>240</v>
      </c>
      <c r="M364" s="458"/>
      <c r="N364" s="544"/>
      <c r="O364" s="544"/>
      <c r="P364" s="544"/>
      <c r="Q364" s="544"/>
      <c r="R364" s="544"/>
      <c r="S364" s="544"/>
      <c r="T364" s="544"/>
      <c r="U364" s="544"/>
      <c r="V364" s="544"/>
    </row>
    <row r="365" spans="1:22" ht="13.5" thickBot="1">
      <c r="A365" s="801"/>
      <c r="B365" s="802" t="s">
        <v>74</v>
      </c>
      <c r="C365" s="803" t="s">
        <v>61</v>
      </c>
      <c r="D365" s="780">
        <f>SUM(G364)</f>
        <v>14.5</v>
      </c>
      <c r="E365" s="804"/>
      <c r="F365" s="805"/>
      <c r="G365" s="805"/>
      <c r="H365" s="806" t="s">
        <v>61</v>
      </c>
      <c r="I365" s="302" t="s">
        <v>61</v>
      </c>
      <c r="J365" s="568"/>
      <c r="K365" s="569"/>
      <c r="L365" s="569"/>
      <c r="M365" s="570"/>
      <c r="N365" s="544"/>
      <c r="O365" s="544"/>
      <c r="P365" s="544"/>
      <c r="Q365" s="544"/>
      <c r="R365" s="544"/>
      <c r="S365" s="544"/>
      <c r="T365" s="544"/>
      <c r="U365" s="544"/>
      <c r="V365" s="544"/>
    </row>
    <row r="366" spans="1:22" ht="13.5" thickBot="1">
      <c r="A366" s="808"/>
      <c r="B366" s="136" t="s">
        <v>75</v>
      </c>
      <c r="C366" s="798" t="s">
        <v>61</v>
      </c>
      <c r="D366" s="433">
        <v>11.5</v>
      </c>
      <c r="E366" s="434"/>
      <c r="F366" s="435"/>
      <c r="G366" s="435"/>
      <c r="H366" s="800" t="s">
        <v>61</v>
      </c>
      <c r="I366" s="192" t="s">
        <v>61</v>
      </c>
      <c r="J366" s="438">
        <v>240</v>
      </c>
      <c r="K366" s="439"/>
      <c r="L366" s="439"/>
      <c r="M366" s="458"/>
      <c r="N366" s="544"/>
      <c r="O366" s="544"/>
      <c r="P366" s="544"/>
      <c r="Q366" s="544"/>
      <c r="R366" s="544"/>
      <c r="S366" s="544"/>
      <c r="T366" s="544"/>
      <c r="U366" s="544"/>
      <c r="V366" s="544"/>
    </row>
    <row r="367" spans="1:22" s="396" customFormat="1" ht="13.5" thickBot="1">
      <c r="A367" s="406" t="s">
        <v>6</v>
      </c>
      <c r="B367" s="407" t="s">
        <v>189</v>
      </c>
      <c r="C367" s="550"/>
      <c r="D367" s="508"/>
      <c r="E367" s="508"/>
      <c r="F367" s="508"/>
      <c r="G367" s="508"/>
      <c r="H367" s="392"/>
      <c r="I367" s="395"/>
      <c r="J367" s="549"/>
      <c r="K367" s="549"/>
      <c r="L367" s="549"/>
      <c r="M367" s="515"/>
      <c r="N367" s="544"/>
      <c r="O367" s="544"/>
      <c r="P367" s="544"/>
      <c r="Q367" s="544"/>
      <c r="R367" s="544"/>
      <c r="S367" s="544"/>
      <c r="T367" s="544"/>
      <c r="U367" s="544"/>
      <c r="V367" s="544"/>
    </row>
    <row r="368" spans="1:22" ht="13.5" thickBot="1">
      <c r="A368" s="797"/>
      <c r="B368" s="293" t="s">
        <v>73</v>
      </c>
      <c r="C368" s="810" t="s">
        <v>61</v>
      </c>
      <c r="D368" s="962">
        <f>SUM(D37,D96,D156,D214,D269,D322)</f>
        <v>58.5</v>
      </c>
      <c r="E368" s="434">
        <f>SUM(E37,E96,E156,E214,E269,E322)</f>
        <v>38</v>
      </c>
      <c r="F368" s="956">
        <f>SUM(F37,F96,F156,F214,F269,F322)</f>
        <v>20.5</v>
      </c>
      <c r="G368" s="435">
        <v>54</v>
      </c>
      <c r="H368" s="800" t="s">
        <v>61</v>
      </c>
      <c r="I368" s="192" t="s">
        <v>61</v>
      </c>
      <c r="J368" s="438">
        <f>SUM(J37,J96,J156,J214,J269,J322)</f>
        <v>810</v>
      </c>
      <c r="K368" s="439"/>
      <c r="L368" s="439">
        <f>SUM(L37,L96,L156,L214,L269,L322)</f>
        <v>810</v>
      </c>
      <c r="M368" s="458"/>
      <c r="N368" s="544"/>
      <c r="O368" s="544"/>
      <c r="P368" s="544"/>
      <c r="Q368" s="544"/>
      <c r="R368" s="544"/>
      <c r="S368" s="544"/>
      <c r="T368" s="544"/>
      <c r="U368" s="544"/>
      <c r="V368" s="544"/>
    </row>
    <row r="369" spans="1:22" ht="13.5" thickBot="1">
      <c r="A369" s="797"/>
      <c r="B369" s="293" t="s">
        <v>74</v>
      </c>
      <c r="C369" s="798" t="s">
        <v>61</v>
      </c>
      <c r="D369" s="433">
        <f>SUM(G368)</f>
        <v>54</v>
      </c>
      <c r="E369" s="434"/>
      <c r="F369" s="435"/>
      <c r="G369" s="435"/>
      <c r="H369" s="800" t="s">
        <v>61</v>
      </c>
      <c r="I369" s="192" t="s">
        <v>61</v>
      </c>
      <c r="J369" s="438"/>
      <c r="K369" s="439"/>
      <c r="L369" s="439"/>
      <c r="M369" s="458"/>
      <c r="N369" s="544"/>
      <c r="O369" s="544"/>
      <c r="P369" s="544"/>
      <c r="Q369" s="544"/>
      <c r="R369" s="544"/>
      <c r="S369" s="544"/>
      <c r="T369" s="544"/>
      <c r="U369" s="544"/>
      <c r="V369" s="544"/>
    </row>
    <row r="370" spans="1:22" ht="13.5" thickBot="1">
      <c r="A370" s="74"/>
      <c r="B370" s="134" t="s">
        <v>75</v>
      </c>
      <c r="C370" s="811" t="s">
        <v>61</v>
      </c>
      <c r="D370" s="780"/>
      <c r="E370" s="804"/>
      <c r="F370" s="805"/>
      <c r="G370" s="805"/>
      <c r="H370" s="812" t="s">
        <v>61</v>
      </c>
      <c r="I370" s="264" t="s">
        <v>61</v>
      </c>
      <c r="J370" s="568"/>
      <c r="K370" s="569"/>
      <c r="L370" s="569"/>
      <c r="M370" s="570"/>
      <c r="N370" s="544"/>
      <c r="O370" s="544"/>
      <c r="P370" s="544"/>
      <c r="Q370" s="544"/>
      <c r="R370" s="544"/>
      <c r="S370" s="544"/>
      <c r="T370" s="544"/>
      <c r="U370" s="544"/>
      <c r="V370" s="544"/>
    </row>
    <row r="371" spans="1:22" s="396" customFormat="1" ht="13.5" thickBot="1">
      <c r="A371" s="406" t="s">
        <v>7</v>
      </c>
      <c r="B371" s="407" t="s">
        <v>190</v>
      </c>
      <c r="C371" s="550"/>
      <c r="D371" s="508"/>
      <c r="E371" s="508"/>
      <c r="F371" s="508"/>
      <c r="G371" s="508"/>
      <c r="H371" s="508"/>
      <c r="I371" s="549"/>
      <c r="J371" s="549"/>
      <c r="K371" s="549"/>
      <c r="L371" s="549"/>
      <c r="M371" s="515"/>
      <c r="N371" s="544"/>
      <c r="O371" s="544"/>
      <c r="P371" s="544"/>
      <c r="Q371" s="544"/>
      <c r="R371" s="544"/>
      <c r="S371" s="544"/>
      <c r="T371" s="544"/>
      <c r="U371" s="544"/>
      <c r="V371" s="544"/>
    </row>
    <row r="372" spans="1:22" ht="13.5" thickBot="1">
      <c r="A372" s="797"/>
      <c r="B372" s="293" t="s">
        <v>73</v>
      </c>
      <c r="C372" s="810" t="s">
        <v>61</v>
      </c>
      <c r="D372" s="562">
        <f>SUM(D42,D104,D164,D221,D276,D328)</f>
        <v>51</v>
      </c>
      <c r="E372" s="434">
        <f>SUM(E42,E104,E164,E221,E276,E328)</f>
        <v>31</v>
      </c>
      <c r="F372" s="956">
        <f>SUM(F42,F104,F164,F221,F276,F328)</f>
        <v>20</v>
      </c>
      <c r="G372" s="956">
        <v>28.5</v>
      </c>
      <c r="H372" s="813" t="s">
        <v>61</v>
      </c>
      <c r="I372" s="303" t="s">
        <v>61</v>
      </c>
      <c r="J372" s="571">
        <f>SUM(J42,J104,J164,J221,J276,J328)</f>
        <v>705</v>
      </c>
      <c r="K372" s="439">
        <f>SUM(K42,K104,K164,K221,K276,K328)</f>
        <v>405</v>
      </c>
      <c r="L372" s="439">
        <f>SUM(L42,L104,L164,L221,L276,L328)</f>
        <v>300</v>
      </c>
      <c r="M372" s="458"/>
      <c r="N372" s="544"/>
      <c r="O372" s="544"/>
      <c r="P372" s="544"/>
      <c r="Q372" s="544"/>
      <c r="R372" s="544"/>
      <c r="S372" s="544"/>
      <c r="T372" s="544"/>
      <c r="U372" s="544"/>
      <c r="V372" s="544"/>
    </row>
    <row r="373" spans="1:22" ht="13.5" thickBot="1">
      <c r="A373" s="797"/>
      <c r="B373" s="293" t="s">
        <v>74</v>
      </c>
      <c r="C373" s="798" t="s">
        <v>61</v>
      </c>
      <c r="D373" s="962">
        <f>SUM(G372)</f>
        <v>28.5</v>
      </c>
      <c r="E373" s="434"/>
      <c r="F373" s="435"/>
      <c r="G373" s="435"/>
      <c r="H373" s="800" t="s">
        <v>61</v>
      </c>
      <c r="I373" s="192" t="s">
        <v>61</v>
      </c>
      <c r="J373" s="438"/>
      <c r="K373" s="439"/>
      <c r="L373" s="439"/>
      <c r="M373" s="458"/>
      <c r="N373" s="544"/>
      <c r="O373" s="544"/>
      <c r="P373" s="544"/>
      <c r="Q373" s="544"/>
      <c r="R373" s="544"/>
      <c r="S373" s="544"/>
      <c r="T373" s="544"/>
      <c r="U373" s="544"/>
      <c r="V373" s="544"/>
    </row>
    <row r="374" spans="1:22" ht="13.5" thickBot="1">
      <c r="A374" s="74"/>
      <c r="B374" s="134" t="s">
        <v>75</v>
      </c>
      <c r="C374" s="811" t="s">
        <v>61</v>
      </c>
      <c r="D374" s="780"/>
      <c r="E374" s="804"/>
      <c r="F374" s="805"/>
      <c r="G374" s="805"/>
      <c r="H374" s="812" t="s">
        <v>61</v>
      </c>
      <c r="I374" s="264" t="s">
        <v>61</v>
      </c>
      <c r="J374" s="568"/>
      <c r="K374" s="569"/>
      <c r="L374" s="569"/>
      <c r="M374" s="570"/>
      <c r="N374" s="544"/>
      <c r="O374" s="544"/>
      <c r="P374" s="544"/>
      <c r="Q374" s="544"/>
      <c r="R374" s="544"/>
      <c r="S374" s="544"/>
      <c r="T374" s="544"/>
      <c r="U374" s="544"/>
      <c r="V374" s="544"/>
    </row>
    <row r="375" spans="1:22" s="396" customFormat="1" ht="13.5" thickBot="1">
      <c r="A375" s="406" t="s">
        <v>8</v>
      </c>
      <c r="B375" s="407" t="s">
        <v>191</v>
      </c>
      <c r="C375" s="550"/>
      <c r="D375" s="508"/>
      <c r="E375" s="508"/>
      <c r="F375" s="508"/>
      <c r="G375" s="508"/>
      <c r="H375" s="508"/>
      <c r="I375" s="549"/>
      <c r="J375" s="549"/>
      <c r="K375" s="549"/>
      <c r="L375" s="549"/>
      <c r="M375" s="515"/>
      <c r="N375" s="544"/>
      <c r="O375" s="544"/>
      <c r="P375" s="544"/>
      <c r="Q375" s="544"/>
      <c r="R375" s="544"/>
      <c r="S375" s="544"/>
      <c r="T375" s="544"/>
      <c r="U375" s="544"/>
      <c r="V375" s="544"/>
    </row>
    <row r="376" spans="1:22" ht="13.5" thickBot="1">
      <c r="A376" s="797"/>
      <c r="B376" s="293" t="s">
        <v>73</v>
      </c>
      <c r="C376" s="810" t="s">
        <v>61</v>
      </c>
      <c r="D376" s="562">
        <f>SUM(D226,D281,D333)</f>
        <v>15</v>
      </c>
      <c r="E376" s="563">
        <f>SUM(E226,E281,E333)</f>
        <v>5</v>
      </c>
      <c r="F376" s="564">
        <f>SUM(F226,F281,F333)</f>
        <v>10</v>
      </c>
      <c r="G376" s="564">
        <v>12</v>
      </c>
      <c r="H376" s="813" t="s">
        <v>61</v>
      </c>
      <c r="I376" s="303" t="s">
        <v>61</v>
      </c>
      <c r="J376" s="438">
        <f>SUM(J225,J281,J333)</f>
        <v>90</v>
      </c>
      <c r="K376" s="439"/>
      <c r="L376" s="439">
        <f>SUM(L226,L280,L333)</f>
        <v>90</v>
      </c>
      <c r="M376" s="458"/>
      <c r="N376" s="544"/>
      <c r="O376" s="544"/>
      <c r="P376" s="544"/>
      <c r="Q376" s="544"/>
      <c r="R376" s="544"/>
      <c r="S376" s="544"/>
      <c r="T376" s="544"/>
      <c r="U376" s="544"/>
      <c r="V376" s="544"/>
    </row>
    <row r="377" spans="1:22" ht="13.5" thickBot="1">
      <c r="A377" s="797"/>
      <c r="B377" s="293" t="s">
        <v>74</v>
      </c>
      <c r="C377" s="798" t="s">
        <v>61</v>
      </c>
      <c r="D377" s="433">
        <f>SUM(G376)</f>
        <v>12</v>
      </c>
      <c r="E377" s="434"/>
      <c r="F377" s="435"/>
      <c r="G377" s="435"/>
      <c r="H377" s="800" t="s">
        <v>61</v>
      </c>
      <c r="I377" s="192" t="s">
        <v>61</v>
      </c>
      <c r="J377" s="438"/>
      <c r="K377" s="439"/>
      <c r="L377" s="439"/>
      <c r="M377" s="458"/>
      <c r="N377" s="544"/>
      <c r="O377" s="544"/>
      <c r="P377" s="544"/>
      <c r="Q377" s="544"/>
      <c r="R377" s="544"/>
      <c r="S377" s="544"/>
      <c r="T377" s="544"/>
      <c r="U377" s="544"/>
      <c r="V377" s="544"/>
    </row>
    <row r="378" spans="1:22" ht="13.5" thickBot="1">
      <c r="A378" s="74"/>
      <c r="B378" s="134" t="s">
        <v>75</v>
      </c>
      <c r="C378" s="811" t="s">
        <v>61</v>
      </c>
      <c r="D378" s="780">
        <v>15</v>
      </c>
      <c r="E378" s="804"/>
      <c r="F378" s="805"/>
      <c r="G378" s="805"/>
      <c r="H378" s="812" t="s">
        <v>61</v>
      </c>
      <c r="I378" s="264" t="s">
        <v>61</v>
      </c>
      <c r="J378" s="568">
        <v>90</v>
      </c>
      <c r="K378" s="569"/>
      <c r="L378" s="569"/>
      <c r="M378" s="570"/>
      <c r="N378" s="544"/>
      <c r="O378" s="544"/>
      <c r="P378" s="544"/>
      <c r="Q378" s="544"/>
      <c r="R378" s="544"/>
      <c r="S378" s="544"/>
      <c r="T378" s="544"/>
      <c r="U378" s="544"/>
      <c r="V378" s="544"/>
    </row>
    <row r="379" spans="1:22" s="396" customFormat="1" ht="13.5" thickBot="1">
      <c r="A379" s="406" t="s">
        <v>56</v>
      </c>
      <c r="B379" s="407" t="s">
        <v>192</v>
      </c>
      <c r="C379" s="550"/>
      <c r="D379" s="508"/>
      <c r="E379" s="508"/>
      <c r="F379" s="508"/>
      <c r="G379" s="508"/>
      <c r="H379" s="508"/>
      <c r="I379" s="549"/>
      <c r="J379" s="549"/>
      <c r="K379" s="549"/>
      <c r="L379" s="549"/>
      <c r="M379" s="515"/>
      <c r="N379" s="544"/>
      <c r="O379" s="544"/>
      <c r="P379" s="544"/>
      <c r="Q379" s="544"/>
      <c r="R379" s="544"/>
      <c r="S379" s="544"/>
      <c r="T379" s="544"/>
      <c r="U379" s="544"/>
      <c r="V379" s="544"/>
    </row>
    <row r="380" spans="1:22" ht="13.5" thickBot="1">
      <c r="A380" s="816"/>
      <c r="B380" s="293" t="s">
        <v>73</v>
      </c>
      <c r="C380" s="810" t="s">
        <v>61</v>
      </c>
      <c r="D380" s="562">
        <f>SUM(D50,D111,D170,D231,D286,D340)</f>
        <v>22</v>
      </c>
      <c r="E380" s="563">
        <f>SUM(E50,E111,E170,E231,E286,E340)</f>
        <v>11.5</v>
      </c>
      <c r="F380" s="564">
        <f>SUM(F50,F111,F170,F231,F286,F340)</f>
        <v>10.5</v>
      </c>
      <c r="G380" s="564">
        <v>13</v>
      </c>
      <c r="H380" s="813" t="s">
        <v>61</v>
      </c>
      <c r="I380" s="303" t="s">
        <v>61</v>
      </c>
      <c r="J380" s="438">
        <f>SUM(J50,J111,J170,J231,J286,J340)</f>
        <v>330</v>
      </c>
      <c r="K380" s="439">
        <f>SUM(K50,K111,K170,K231,K286,K340)</f>
        <v>150</v>
      </c>
      <c r="L380" s="439">
        <f>SUM(L50,L111,L170,L231,L286,L340)</f>
        <v>180</v>
      </c>
      <c r="M380" s="458"/>
      <c r="N380" s="544"/>
      <c r="O380" s="544"/>
      <c r="P380" s="544"/>
      <c r="Q380" s="544"/>
      <c r="R380" s="544"/>
      <c r="S380" s="544"/>
      <c r="T380" s="544"/>
      <c r="U380" s="544"/>
      <c r="V380" s="544"/>
    </row>
    <row r="381" spans="1:22" ht="13.5" thickBot="1">
      <c r="A381" s="74"/>
      <c r="B381" s="802" t="s">
        <v>74</v>
      </c>
      <c r="C381" s="803" t="s">
        <v>61</v>
      </c>
      <c r="D381" s="780">
        <f>SUM(G380)</f>
        <v>13</v>
      </c>
      <c r="E381" s="804"/>
      <c r="F381" s="805"/>
      <c r="G381" s="805"/>
      <c r="H381" s="806" t="s">
        <v>61</v>
      </c>
      <c r="I381" s="302" t="s">
        <v>61</v>
      </c>
      <c r="J381" s="568"/>
      <c r="K381" s="569"/>
      <c r="L381" s="569"/>
      <c r="M381" s="570"/>
      <c r="N381" s="544"/>
      <c r="O381" s="544"/>
      <c r="P381" s="544"/>
      <c r="Q381" s="544"/>
      <c r="R381" s="544"/>
      <c r="S381" s="544"/>
      <c r="T381" s="544"/>
      <c r="U381" s="544"/>
      <c r="V381" s="544"/>
    </row>
    <row r="382" spans="1:22" ht="13.5" thickBot="1">
      <c r="A382" s="797"/>
      <c r="B382" s="136" t="s">
        <v>75</v>
      </c>
      <c r="C382" s="798" t="s">
        <v>61</v>
      </c>
      <c r="D382" s="433"/>
      <c r="E382" s="434"/>
      <c r="F382" s="435"/>
      <c r="G382" s="435"/>
      <c r="H382" s="800" t="s">
        <v>61</v>
      </c>
      <c r="I382" s="192" t="s">
        <v>61</v>
      </c>
      <c r="J382" s="438"/>
      <c r="K382" s="439"/>
      <c r="L382" s="439"/>
      <c r="M382" s="458"/>
      <c r="N382" s="544"/>
      <c r="O382" s="544"/>
      <c r="P382" s="544"/>
      <c r="Q382" s="544"/>
      <c r="R382" s="544"/>
      <c r="S382" s="544"/>
      <c r="T382" s="544"/>
      <c r="U382" s="544"/>
      <c r="V382" s="544"/>
    </row>
    <row r="383" spans="1:22" s="396" customFormat="1" ht="13.5" thickBot="1">
      <c r="A383" s="406" t="s">
        <v>57</v>
      </c>
      <c r="B383" s="407" t="s">
        <v>62</v>
      </c>
      <c r="C383" s="550"/>
      <c r="D383" s="508"/>
      <c r="E383" s="508"/>
      <c r="F383" s="508"/>
      <c r="G383" s="508"/>
      <c r="H383" s="508"/>
      <c r="I383" s="549"/>
      <c r="J383" s="549"/>
      <c r="K383" s="549"/>
      <c r="L383" s="549"/>
      <c r="M383" s="515"/>
      <c r="N383" s="544"/>
      <c r="O383" s="544"/>
      <c r="P383" s="544"/>
      <c r="Q383" s="544"/>
      <c r="R383" s="544"/>
      <c r="S383" s="544"/>
      <c r="T383" s="544"/>
      <c r="U383" s="544"/>
      <c r="V383" s="544"/>
    </row>
    <row r="384" spans="1:22" ht="12.75">
      <c r="A384" s="856">
        <v>1</v>
      </c>
      <c r="B384" s="835" t="s">
        <v>30</v>
      </c>
      <c r="C384" s="811" t="s">
        <v>61</v>
      </c>
      <c r="D384" s="780">
        <v>0.25</v>
      </c>
      <c r="E384" s="675">
        <v>0.25</v>
      </c>
      <c r="F384" s="561"/>
      <c r="G384" s="561"/>
      <c r="H384" s="227" t="s">
        <v>61</v>
      </c>
      <c r="I384" s="195" t="s">
        <v>61</v>
      </c>
      <c r="J384" s="772">
        <v>2</v>
      </c>
      <c r="K384" s="520">
        <v>2</v>
      </c>
      <c r="L384" s="482"/>
      <c r="M384" s="534"/>
      <c r="N384" s="544"/>
      <c r="O384" s="544"/>
      <c r="P384" s="544"/>
      <c r="Q384" s="544"/>
      <c r="R384" s="544"/>
      <c r="S384" s="544"/>
      <c r="T384" s="544"/>
      <c r="U384" s="544"/>
      <c r="V384" s="544"/>
    </row>
    <row r="385" spans="1:22" ht="12.75">
      <c r="A385" s="876">
        <v>2</v>
      </c>
      <c r="B385" s="360" t="s">
        <v>71</v>
      </c>
      <c r="C385" s="877" t="s">
        <v>61</v>
      </c>
      <c r="D385" s="1070">
        <v>0.25</v>
      </c>
      <c r="E385" s="878">
        <v>0.25</v>
      </c>
      <c r="F385" s="879"/>
      <c r="G385" s="879"/>
      <c r="H385" s="175" t="s">
        <v>61</v>
      </c>
      <c r="I385" s="188" t="s">
        <v>61</v>
      </c>
      <c r="J385" s="631">
        <v>2</v>
      </c>
      <c r="K385" s="629">
        <v>2</v>
      </c>
      <c r="L385" s="629"/>
      <c r="M385" s="630"/>
      <c r="N385" s="544"/>
      <c r="O385" s="544"/>
      <c r="P385" s="544"/>
      <c r="Q385" s="544"/>
      <c r="R385" s="544"/>
      <c r="S385" s="544"/>
      <c r="T385" s="544"/>
      <c r="U385" s="544"/>
      <c r="V385" s="544"/>
    </row>
    <row r="386" spans="1:22" ht="12.75">
      <c r="A386" s="876">
        <v>3</v>
      </c>
      <c r="B386" s="360" t="s">
        <v>31</v>
      </c>
      <c r="C386" s="877" t="s">
        <v>61</v>
      </c>
      <c r="D386" s="1070">
        <v>0.5</v>
      </c>
      <c r="E386" s="878">
        <v>0.5</v>
      </c>
      <c r="F386" s="879"/>
      <c r="G386" s="879"/>
      <c r="H386" s="175" t="s">
        <v>61</v>
      </c>
      <c r="I386" s="188" t="s">
        <v>61</v>
      </c>
      <c r="J386" s="631">
        <v>4</v>
      </c>
      <c r="K386" s="629">
        <v>4</v>
      </c>
      <c r="L386" s="629"/>
      <c r="M386" s="630"/>
      <c r="N386" s="544"/>
      <c r="O386" s="544"/>
      <c r="P386" s="544"/>
      <c r="Q386" s="544"/>
      <c r="R386" s="544"/>
      <c r="S386" s="544"/>
      <c r="T386" s="544"/>
      <c r="U386" s="544"/>
      <c r="V386" s="544"/>
    </row>
    <row r="387" spans="1:22" ht="13.5" thickBot="1">
      <c r="A387" s="883">
        <v>4</v>
      </c>
      <c r="B387" s="1066" t="s">
        <v>234</v>
      </c>
      <c r="C387" s="913" t="s">
        <v>61</v>
      </c>
      <c r="D387" s="927">
        <v>0.5</v>
      </c>
      <c r="E387" s="915">
        <v>0.5</v>
      </c>
      <c r="F387" s="679"/>
      <c r="G387" s="679"/>
      <c r="H387" s="916" t="s">
        <v>61</v>
      </c>
      <c r="I387" s="224" t="s">
        <v>61</v>
      </c>
      <c r="J387" s="897">
        <v>4</v>
      </c>
      <c r="K387" s="526">
        <v>4</v>
      </c>
      <c r="L387" s="526"/>
      <c r="M387" s="527"/>
      <c r="N387" s="544"/>
      <c r="O387" s="544"/>
      <c r="P387" s="544"/>
      <c r="Q387" s="544"/>
      <c r="R387" s="544"/>
      <c r="S387" s="544"/>
      <c r="T387" s="544"/>
      <c r="U387" s="544"/>
      <c r="V387" s="544"/>
    </row>
    <row r="388" spans="1:22" s="396" customFormat="1" ht="13.5" thickBot="1">
      <c r="A388" s="406" t="s">
        <v>58</v>
      </c>
      <c r="B388" s="411"/>
      <c r="C388" s="550"/>
      <c r="D388" s="392">
        <v>8</v>
      </c>
      <c r="E388" s="392">
        <v>6</v>
      </c>
      <c r="F388" s="392">
        <v>2</v>
      </c>
      <c r="G388" s="508"/>
      <c r="H388" s="508"/>
      <c r="I388" s="549"/>
      <c r="J388" s="395">
        <v>160</v>
      </c>
      <c r="K388" s="532"/>
      <c r="L388" s="395"/>
      <c r="M388" s="515">
        <v>160</v>
      </c>
      <c r="N388" s="544"/>
      <c r="O388" s="544"/>
      <c r="P388" s="544"/>
      <c r="Q388" s="544"/>
      <c r="R388" s="544"/>
      <c r="S388" s="544"/>
      <c r="T388" s="544"/>
      <c r="U388" s="544"/>
      <c r="V388" s="544"/>
    </row>
    <row r="389" spans="1:22" ht="12.75">
      <c r="A389" s="544"/>
      <c r="B389" s="544"/>
      <c r="C389" s="735"/>
      <c r="D389" s="544"/>
      <c r="E389" s="544"/>
      <c r="F389" s="544"/>
      <c r="G389" s="544"/>
      <c r="H389" s="544"/>
      <c r="I389" s="544"/>
      <c r="J389" s="544"/>
      <c r="K389" s="544"/>
      <c r="L389" s="544"/>
      <c r="M389" s="544"/>
      <c r="N389" s="544"/>
      <c r="O389" s="544"/>
      <c r="P389" s="544"/>
      <c r="Q389" s="544"/>
      <c r="R389" s="544"/>
      <c r="S389" s="544"/>
      <c r="T389" s="544"/>
      <c r="U389" s="544"/>
      <c r="V389" s="544"/>
    </row>
    <row r="390" spans="1:22" ht="13.5" thickBot="1">
      <c r="A390" s="689"/>
      <c r="B390" s="689"/>
      <c r="C390" s="735"/>
      <c r="D390" s="544"/>
      <c r="E390" s="544"/>
      <c r="F390" s="544"/>
      <c r="G390" s="544"/>
      <c r="H390" s="544"/>
      <c r="I390" s="544"/>
      <c r="J390" s="544"/>
      <c r="K390" s="544"/>
      <c r="L390" s="544"/>
      <c r="M390" s="544"/>
      <c r="N390" s="544"/>
      <c r="O390" s="544"/>
      <c r="P390" s="544"/>
      <c r="Q390" s="544"/>
      <c r="R390" s="544"/>
      <c r="S390" s="544"/>
      <c r="T390" s="544"/>
      <c r="U390" s="544"/>
      <c r="V390" s="544"/>
    </row>
    <row r="391" spans="1:22" ht="12.75">
      <c r="A391" s="72" t="s">
        <v>5</v>
      </c>
      <c r="B391" s="14" t="s">
        <v>33</v>
      </c>
      <c r="C391" s="51"/>
      <c r="D391" s="1140" t="s">
        <v>29</v>
      </c>
      <c r="E391" s="1141"/>
      <c r="F391" s="1142" t="s">
        <v>52</v>
      </c>
      <c r="G391" s="1141"/>
      <c r="H391" s="721"/>
      <c r="I391" s="72" t="s">
        <v>6</v>
      </c>
      <c r="J391" s="113" t="s">
        <v>21</v>
      </c>
      <c r="K391" s="114"/>
      <c r="L391" s="114"/>
      <c r="M391" s="111"/>
      <c r="N391" s="689"/>
      <c r="O391" s="689"/>
      <c r="P391" s="689"/>
      <c r="Q391" s="544"/>
      <c r="R391" s="544"/>
      <c r="S391" s="544"/>
      <c r="T391" s="544"/>
      <c r="U391" s="544"/>
      <c r="V391" s="544"/>
    </row>
    <row r="392" spans="1:22" ht="12.75">
      <c r="A392" s="4"/>
      <c r="B392" s="105" t="s">
        <v>32</v>
      </c>
      <c r="C392" s="229"/>
      <c r="D392" s="61" t="s">
        <v>34</v>
      </c>
      <c r="E392" s="89" t="s">
        <v>51</v>
      </c>
      <c r="F392" s="58" t="s">
        <v>34</v>
      </c>
      <c r="G392" s="90" t="s">
        <v>51</v>
      </c>
      <c r="H392" s="707"/>
      <c r="I392" s="55"/>
      <c r="J392" s="116" t="s">
        <v>24</v>
      </c>
      <c r="K392" s="8"/>
      <c r="L392" s="8"/>
      <c r="M392" s="112" t="s">
        <v>51</v>
      </c>
      <c r="N392" s="544"/>
      <c r="O392" s="692"/>
      <c r="P392" s="692"/>
      <c r="Q392" s="544"/>
      <c r="R392" s="544"/>
      <c r="S392" s="544"/>
      <c r="T392" s="544"/>
      <c r="U392" s="544"/>
      <c r="V392" s="544"/>
    </row>
    <row r="393" spans="1:22" ht="13.5" thickBot="1">
      <c r="A393" s="10"/>
      <c r="B393" s="106" t="s">
        <v>66</v>
      </c>
      <c r="C393" s="101"/>
      <c r="D393" s="61"/>
      <c r="E393" s="27"/>
      <c r="F393" s="6"/>
      <c r="G393" s="27"/>
      <c r="H393" s="707"/>
      <c r="I393" s="55"/>
      <c r="J393" s="115" t="s">
        <v>20</v>
      </c>
      <c r="K393" s="50"/>
      <c r="L393" s="50"/>
      <c r="M393" s="27"/>
      <c r="N393" s="544"/>
      <c r="O393" s="689"/>
      <c r="P393" s="689"/>
      <c r="Q393" s="544"/>
      <c r="R393" s="544"/>
      <c r="S393" s="544"/>
      <c r="T393" s="544"/>
      <c r="U393" s="544"/>
      <c r="V393" s="544"/>
    </row>
    <row r="394" spans="1:22" ht="13.5" thickBot="1">
      <c r="A394" s="10"/>
      <c r="B394" s="124" t="s">
        <v>67</v>
      </c>
      <c r="C394" s="1000"/>
      <c r="D394" s="1001">
        <f>SUM(D361)</f>
        <v>180</v>
      </c>
      <c r="E394" s="1002">
        <v>1</v>
      </c>
      <c r="F394" s="196">
        <f>SUM(J361)</f>
        <v>2497</v>
      </c>
      <c r="G394" s="214">
        <v>1</v>
      </c>
      <c r="H394" s="707"/>
      <c r="I394" s="1138" t="s">
        <v>53</v>
      </c>
      <c r="J394" s="1139"/>
      <c r="K394" s="1139"/>
      <c r="L394" s="1139"/>
      <c r="M394" s="21"/>
      <c r="N394" s="544"/>
      <c r="O394" s="544"/>
      <c r="P394" s="544"/>
      <c r="Q394" s="544"/>
      <c r="R394" s="544"/>
      <c r="S394" s="544"/>
      <c r="T394" s="544"/>
      <c r="U394" s="544"/>
      <c r="V394" s="544"/>
    </row>
    <row r="395" spans="1:22" ht="14.25">
      <c r="A395" s="55">
        <v>1</v>
      </c>
      <c r="B395" s="754" t="s">
        <v>16</v>
      </c>
      <c r="C395" s="1003"/>
      <c r="D395" s="983"/>
      <c r="E395" s="984"/>
      <c r="F395" s="729"/>
      <c r="G395" s="769"/>
      <c r="H395" s="707"/>
      <c r="I395" s="693">
        <v>1</v>
      </c>
      <c r="J395" s="211" t="s">
        <v>193</v>
      </c>
      <c r="K395" s="211"/>
      <c r="L395" s="211"/>
      <c r="M395" s="694">
        <v>1</v>
      </c>
      <c r="N395" s="544"/>
      <c r="O395" s="544"/>
      <c r="P395" s="544"/>
      <c r="Q395" s="544"/>
      <c r="R395" s="544"/>
      <c r="S395" s="544"/>
      <c r="T395" s="544"/>
      <c r="U395" s="544"/>
      <c r="V395" s="544"/>
    </row>
    <row r="396" spans="1:22" ht="14.25">
      <c r="A396" s="44"/>
      <c r="B396" s="750" t="s">
        <v>78</v>
      </c>
      <c r="C396" s="1004"/>
      <c r="D396" s="995">
        <f>SUM(E56,E116,E178,E236,E291,E345)</f>
        <v>105</v>
      </c>
      <c r="E396" s="986">
        <v>0.59</v>
      </c>
      <c r="F396" s="765"/>
      <c r="G396" s="759"/>
      <c r="H396" s="707"/>
      <c r="I396" s="695"/>
      <c r="J396" s="211"/>
      <c r="K396" s="211"/>
      <c r="L396" s="211"/>
      <c r="M396" s="694"/>
      <c r="N396" s="544"/>
      <c r="O396" s="544"/>
      <c r="P396" s="544"/>
      <c r="Q396" s="544"/>
      <c r="R396" s="544"/>
      <c r="S396" s="544"/>
      <c r="T396" s="544"/>
      <c r="U396" s="544"/>
      <c r="V396" s="544"/>
    </row>
    <row r="397" spans="1:22" ht="14.25">
      <c r="A397" s="123">
        <v>2</v>
      </c>
      <c r="B397" s="752" t="s">
        <v>14</v>
      </c>
      <c r="C397" s="1005"/>
      <c r="D397" s="989">
        <f>SUM(D368,D372)</f>
        <v>109.5</v>
      </c>
      <c r="E397" s="990">
        <v>0.61</v>
      </c>
      <c r="F397" s="762">
        <f>SUM(J368,J372)</f>
        <v>1515</v>
      </c>
      <c r="G397" s="981">
        <v>0.609</v>
      </c>
      <c r="H397" s="707"/>
      <c r="I397" s="695"/>
      <c r="J397" s="211"/>
      <c r="K397" s="211"/>
      <c r="L397" s="211"/>
      <c r="M397" s="694"/>
      <c r="N397" s="544"/>
      <c r="O397" s="544"/>
      <c r="P397" s="544"/>
      <c r="Q397" s="544"/>
      <c r="R397" s="544"/>
      <c r="S397" s="544"/>
      <c r="T397" s="544"/>
      <c r="U397" s="544"/>
      <c r="V397" s="544"/>
    </row>
    <row r="398" spans="1:22" ht="14.25">
      <c r="A398" s="60">
        <v>3</v>
      </c>
      <c r="B398" s="749" t="s">
        <v>17</v>
      </c>
      <c r="C398" s="1006"/>
      <c r="D398" s="992"/>
      <c r="E398" s="993"/>
      <c r="F398" s="764"/>
      <c r="G398" s="770"/>
      <c r="H398" s="707"/>
      <c r="I398" s="695"/>
      <c r="J398" s="1144"/>
      <c r="K398" s="1145"/>
      <c r="L398" s="1145"/>
      <c r="M398" s="694"/>
      <c r="N398" s="544"/>
      <c r="O398" s="544"/>
      <c r="P398" s="544"/>
      <c r="Q398" s="544"/>
      <c r="R398" s="544"/>
      <c r="S398" s="544"/>
      <c r="T398" s="544"/>
      <c r="U398" s="544"/>
      <c r="V398" s="544"/>
    </row>
    <row r="399" spans="1:22" ht="14.25">
      <c r="A399" s="44"/>
      <c r="B399" s="750" t="s">
        <v>18</v>
      </c>
      <c r="C399" s="1004"/>
      <c r="D399" s="995">
        <f>SUM(G361)</f>
        <v>122</v>
      </c>
      <c r="E399" s="986">
        <v>0.68</v>
      </c>
      <c r="F399" s="765"/>
      <c r="G399" s="759"/>
      <c r="H399" s="707"/>
      <c r="I399" s="695"/>
      <c r="J399" s="1144"/>
      <c r="K399" s="1145"/>
      <c r="L399" s="1145"/>
      <c r="M399" s="694"/>
      <c r="N399" s="544"/>
      <c r="O399" s="544"/>
      <c r="P399" s="544"/>
      <c r="Q399" s="544"/>
      <c r="R399" s="544"/>
      <c r="S399" s="544"/>
      <c r="T399" s="544"/>
      <c r="U399" s="544"/>
      <c r="V399" s="544"/>
    </row>
    <row r="400" spans="1:22" ht="14.25">
      <c r="A400" s="60">
        <v>4</v>
      </c>
      <c r="B400" s="749" t="s">
        <v>19</v>
      </c>
      <c r="C400" s="1006"/>
      <c r="D400" s="992"/>
      <c r="E400" s="993"/>
      <c r="F400" s="764"/>
      <c r="G400" s="770"/>
      <c r="H400" s="707"/>
      <c r="I400" s="695"/>
      <c r="J400" s="1144"/>
      <c r="K400" s="1145"/>
      <c r="L400" s="1145"/>
      <c r="M400" s="694"/>
      <c r="N400" s="544"/>
      <c r="O400" s="544"/>
      <c r="P400" s="544"/>
      <c r="Q400" s="544"/>
      <c r="R400" s="544"/>
      <c r="S400" s="544"/>
      <c r="T400" s="544"/>
      <c r="U400" s="544"/>
      <c r="V400" s="544"/>
    </row>
    <row r="401" spans="1:22" ht="14.25">
      <c r="A401" s="44"/>
      <c r="B401" s="750" t="s">
        <v>15</v>
      </c>
      <c r="C401" s="1004"/>
      <c r="D401" s="995">
        <f>SUM(D27,D87,D147,D205)</f>
        <v>24</v>
      </c>
      <c r="E401" s="986">
        <v>0.13</v>
      </c>
      <c r="F401" s="765">
        <f>SUM(J27,J87,J147,J205)</f>
        <v>390</v>
      </c>
      <c r="G401" s="980">
        <v>0.16</v>
      </c>
      <c r="H401" s="707"/>
      <c r="I401" s="695"/>
      <c r="J401" s="1144"/>
      <c r="K401" s="1145"/>
      <c r="L401" s="1149"/>
      <c r="M401" s="694"/>
      <c r="N401" s="544"/>
      <c r="O401" s="544"/>
      <c r="P401" s="544"/>
      <c r="Q401" s="544"/>
      <c r="R401" s="544"/>
      <c r="S401" s="544"/>
      <c r="T401" s="544"/>
      <c r="U401" s="544"/>
      <c r="V401" s="544"/>
    </row>
    <row r="402" spans="1:22" ht="14.25">
      <c r="A402" s="33">
        <v>5</v>
      </c>
      <c r="B402" s="752" t="s">
        <v>77</v>
      </c>
      <c r="C402" s="1005"/>
      <c r="D402" s="989">
        <f>SUM(D22,D26,D50,D83,D85,D86,D111,D115,D144,D146,D170,D204,D226,D231,D281,D286,D290,D333,D340)</f>
        <v>61</v>
      </c>
      <c r="E402" s="990">
        <v>0.34</v>
      </c>
      <c r="F402" s="762">
        <f>SUM(J22,J26,J50,J83,J85,J86,J111,J115,J144,J146,J170,J204,J226,J231,J281,J286,J290,J333,J340)</f>
        <v>820</v>
      </c>
      <c r="G402" s="981">
        <v>0.326</v>
      </c>
      <c r="H402" s="707"/>
      <c r="I402" s="695"/>
      <c r="J402" s="1150"/>
      <c r="K402" s="1151"/>
      <c r="L402" s="1151"/>
      <c r="M402" s="252"/>
      <c r="N402" s="544"/>
      <c r="O402" s="544"/>
      <c r="P402" s="544"/>
      <c r="Q402" s="544"/>
      <c r="R402" s="544"/>
      <c r="S402" s="544"/>
      <c r="T402" s="544"/>
      <c r="U402" s="544"/>
      <c r="V402" s="544"/>
    </row>
    <row r="403" spans="1:22" ht="14.25">
      <c r="A403" s="91">
        <v>6</v>
      </c>
      <c r="B403" s="752" t="s">
        <v>55</v>
      </c>
      <c r="C403" s="1005"/>
      <c r="D403" s="989">
        <v>8</v>
      </c>
      <c r="E403" s="990">
        <v>0.04</v>
      </c>
      <c r="F403" s="762">
        <v>160</v>
      </c>
      <c r="G403" s="981">
        <v>0.06</v>
      </c>
      <c r="H403" s="544"/>
      <c r="I403" s="208"/>
      <c r="J403" s="1152"/>
      <c r="K403" s="1153"/>
      <c r="L403" s="1153"/>
      <c r="M403" s="279"/>
      <c r="N403" s="544"/>
      <c r="O403" s="544"/>
      <c r="P403" s="544"/>
      <c r="Q403" s="544"/>
      <c r="R403" s="544"/>
      <c r="S403" s="544"/>
      <c r="T403" s="544"/>
      <c r="U403" s="544"/>
      <c r="V403" s="544"/>
    </row>
    <row r="404" spans="1:22" ht="15" thickBot="1">
      <c r="A404" s="88">
        <v>7</v>
      </c>
      <c r="B404" s="766" t="s">
        <v>54</v>
      </c>
      <c r="C404" s="1007"/>
      <c r="D404" s="997">
        <v>2</v>
      </c>
      <c r="E404" s="998">
        <v>0.01</v>
      </c>
      <c r="F404" s="768">
        <v>60</v>
      </c>
      <c r="G404" s="982">
        <v>0.024</v>
      </c>
      <c r="H404" s="544"/>
      <c r="I404" s="1146" t="s">
        <v>65</v>
      </c>
      <c r="J404" s="1147"/>
      <c r="K404" s="1147"/>
      <c r="L404" s="1147"/>
      <c r="M404" s="696">
        <f>SUM(M395:M403)</f>
        <v>1</v>
      </c>
      <c r="N404" s="544"/>
      <c r="O404" s="544"/>
      <c r="P404" s="544"/>
      <c r="Q404" s="544"/>
      <c r="R404" s="544"/>
      <c r="S404" s="544"/>
      <c r="T404" s="544"/>
      <c r="U404" s="544"/>
      <c r="V404" s="544"/>
    </row>
    <row r="405" spans="1:22" ht="12.75">
      <c r="A405" s="707"/>
      <c r="B405" s="544"/>
      <c r="C405" s="544"/>
      <c r="D405" s="743"/>
      <c r="E405" s="743"/>
      <c r="F405" s="743"/>
      <c r="G405" s="743"/>
      <c r="H405" s="544"/>
      <c r="I405" s="544"/>
      <c r="J405" s="544"/>
      <c r="K405" s="544"/>
      <c r="L405" s="544"/>
      <c r="M405" s="544"/>
      <c r="N405" s="544"/>
      <c r="O405" s="544"/>
      <c r="P405" s="544"/>
      <c r="Q405" s="544"/>
      <c r="R405" s="544"/>
      <c r="S405" s="544"/>
      <c r="T405" s="544"/>
      <c r="U405" s="544"/>
      <c r="V405" s="544"/>
    </row>
    <row r="406" spans="1:22" ht="12.75" customHeight="1">
      <c r="A406" s="544"/>
      <c r="B406" s="1154" t="s">
        <v>79</v>
      </c>
      <c r="C406" s="1154"/>
      <c r="D406" s="1154"/>
      <c r="E406" s="1154"/>
      <c r="F406" s="1154"/>
      <c r="G406" s="1154"/>
      <c r="H406" s="544"/>
      <c r="I406" s="544"/>
      <c r="J406" s="544"/>
      <c r="K406" s="544"/>
      <c r="L406" s="544"/>
      <c r="M406" s="544"/>
      <c r="N406" s="544"/>
      <c r="O406" s="544"/>
      <c r="P406" s="544"/>
      <c r="Q406" s="544"/>
      <c r="R406" s="544"/>
      <c r="S406" s="544"/>
      <c r="T406" s="544"/>
      <c r="U406" s="544"/>
      <c r="V406" s="544"/>
    </row>
    <row r="407" spans="1:22" ht="12.75">
      <c r="A407" s="544"/>
      <c r="B407" s="1154"/>
      <c r="C407" s="1154"/>
      <c r="D407" s="1154"/>
      <c r="E407" s="1154"/>
      <c r="F407" s="1154"/>
      <c r="G407" s="1154"/>
      <c r="H407" s="544"/>
      <c r="I407" s="544"/>
      <c r="J407" s="544"/>
      <c r="K407" s="544"/>
      <c r="L407" s="544"/>
      <c r="M407" s="544"/>
      <c r="N407" s="544"/>
      <c r="O407" s="544"/>
      <c r="P407" s="544"/>
      <c r="Q407" s="544"/>
      <c r="R407" s="544"/>
      <c r="S407" s="544"/>
      <c r="T407" s="544"/>
      <c r="U407" s="544"/>
      <c r="V407" s="544"/>
    </row>
    <row r="408" spans="1:22" ht="12.75">
      <c r="A408" s="544"/>
      <c r="B408" s="1154"/>
      <c r="C408" s="1154"/>
      <c r="D408" s="1154"/>
      <c r="E408" s="1154"/>
      <c r="F408" s="1154"/>
      <c r="G408" s="1154"/>
      <c r="H408" s="544"/>
      <c r="I408" s="544"/>
      <c r="J408" s="544"/>
      <c r="K408" s="544"/>
      <c r="L408" s="544"/>
      <c r="M408" s="544"/>
      <c r="N408" s="544"/>
      <c r="O408" s="544"/>
      <c r="P408" s="544"/>
      <c r="Q408" s="544"/>
      <c r="R408" s="544"/>
      <c r="S408" s="544"/>
      <c r="T408" s="544"/>
      <c r="U408" s="544"/>
      <c r="V408" s="544"/>
    </row>
    <row r="409" spans="1:22" ht="12.75">
      <c r="A409" s="544"/>
      <c r="B409" s="544"/>
      <c r="C409" s="544"/>
      <c r="D409" s="544"/>
      <c r="E409" s="544"/>
      <c r="F409" s="544"/>
      <c r="G409" s="544"/>
      <c r="H409" s="544"/>
      <c r="I409" s="544"/>
      <c r="J409" s="544"/>
      <c r="K409" s="544"/>
      <c r="L409" s="544"/>
      <c r="M409" s="544"/>
      <c r="N409" s="544"/>
      <c r="O409" s="544"/>
      <c r="P409" s="544"/>
      <c r="Q409" s="544"/>
      <c r="R409" s="544"/>
      <c r="S409" s="544"/>
      <c r="T409" s="544"/>
      <c r="U409" s="544"/>
      <c r="V409" s="544"/>
    </row>
    <row r="410" spans="1:22" ht="12.75">
      <c r="A410" s="544"/>
      <c r="B410" s="544"/>
      <c r="C410" s="544"/>
      <c r="D410" s="544"/>
      <c r="E410" s="544"/>
      <c r="F410" s="544"/>
      <c r="G410" s="544"/>
      <c r="H410" s="733" t="s">
        <v>242</v>
      </c>
      <c r="I410" s="544"/>
      <c r="J410" s="544"/>
      <c r="K410" s="544"/>
      <c r="L410" s="544"/>
      <c r="M410" s="544"/>
      <c r="N410" s="544"/>
      <c r="O410" s="544"/>
      <c r="P410" s="544"/>
      <c r="Q410" s="544"/>
      <c r="R410" s="544"/>
      <c r="S410" s="544"/>
      <c r="T410" s="544"/>
      <c r="U410" s="544"/>
      <c r="V410" s="544"/>
    </row>
    <row r="411" spans="1:22" ht="12.75">
      <c r="A411" s="721"/>
      <c r="B411" s="720"/>
      <c r="C411" s="721"/>
      <c r="D411" s="721"/>
      <c r="E411" s="721"/>
      <c r="F411" s="721"/>
      <c r="G411" s="707"/>
      <c r="H411" s="707"/>
      <c r="I411" s="707"/>
      <c r="J411" s="707"/>
      <c r="K411" s="707"/>
      <c r="L411" s="707"/>
      <c r="M411" s="707"/>
      <c r="N411" s="544"/>
      <c r="O411" s="544"/>
      <c r="P411" s="544"/>
      <c r="Q411" s="544"/>
      <c r="R411" s="544"/>
      <c r="S411" s="544"/>
      <c r="T411" s="544"/>
      <c r="U411" s="544"/>
      <c r="V411" s="544"/>
    </row>
    <row r="412" spans="1:22" ht="12.75">
      <c r="A412" s="721"/>
      <c r="B412" s="720"/>
      <c r="C412" s="721"/>
      <c r="D412" s="721"/>
      <c r="E412" s="721"/>
      <c r="F412" s="721"/>
      <c r="G412" s="707"/>
      <c r="H412" s="707"/>
      <c r="I412" s="707"/>
      <c r="J412" s="707"/>
      <c r="K412" s="707"/>
      <c r="L412" s="707"/>
      <c r="M412" s="707"/>
      <c r="N412" s="544"/>
      <c r="O412" s="544"/>
      <c r="P412" s="544"/>
      <c r="Q412" s="544"/>
      <c r="R412" s="544"/>
      <c r="S412" s="544"/>
      <c r="T412" s="544"/>
      <c r="U412" s="544"/>
      <c r="V412" s="544"/>
    </row>
    <row r="413" spans="1:14" ht="12.75">
      <c r="A413" s="544"/>
      <c r="B413" s="544"/>
      <c r="C413" s="544"/>
      <c r="D413" s="544"/>
      <c r="E413" s="544"/>
      <c r="F413" s="544"/>
      <c r="G413" s="544"/>
      <c r="H413" s="544"/>
      <c r="I413" s="544"/>
      <c r="J413" s="544"/>
      <c r="K413" s="544"/>
      <c r="L413" s="544"/>
      <c r="M413" s="544"/>
      <c r="N413" s="6"/>
    </row>
    <row r="414" spans="1:14" ht="12.75">
      <c r="A414" s="544"/>
      <c r="B414" s="544"/>
      <c r="C414" s="544"/>
      <c r="D414" s="544"/>
      <c r="E414" s="544"/>
      <c r="F414" s="544"/>
      <c r="G414" s="544"/>
      <c r="H414" s="544"/>
      <c r="I414" s="544"/>
      <c r="J414" s="544"/>
      <c r="K414" s="544"/>
      <c r="L414" s="544"/>
      <c r="M414" s="544"/>
      <c r="N414" s="6"/>
    </row>
    <row r="415" spans="1:14" ht="12.75">
      <c r="A415" s="544"/>
      <c r="B415" s="544"/>
      <c r="C415" s="544"/>
      <c r="D415" s="544"/>
      <c r="E415" s="544"/>
      <c r="F415" s="544"/>
      <c r="G415" s="544"/>
      <c r="H415" s="544"/>
      <c r="I415" s="544"/>
      <c r="J415" s="544"/>
      <c r="K415" s="544"/>
      <c r="L415" s="544"/>
      <c r="M415" s="544"/>
      <c r="N415" s="6"/>
    </row>
    <row r="416" spans="1:14" ht="12.75">
      <c r="A416" s="544"/>
      <c r="B416" s="544"/>
      <c r="C416" s="544"/>
      <c r="D416" s="544"/>
      <c r="E416" s="544"/>
      <c r="F416" s="544"/>
      <c r="G416" s="544"/>
      <c r="H416" s="544"/>
      <c r="I416" s="544"/>
      <c r="J416" s="544"/>
      <c r="K416" s="544"/>
      <c r="L416" s="544"/>
      <c r="M416" s="544"/>
      <c r="N416" s="6"/>
    </row>
  </sheetData>
  <sheetProtection/>
  <mergeCells count="60">
    <mergeCell ref="I7:M7"/>
    <mergeCell ref="I8:M8"/>
    <mergeCell ref="A56:B56"/>
    <mergeCell ref="K14:L14"/>
    <mergeCell ref="A186:M186"/>
    <mergeCell ref="D195:F195"/>
    <mergeCell ref="J195:M195"/>
    <mergeCell ref="A119:B119"/>
    <mergeCell ref="A126:M126"/>
    <mergeCell ref="A127:M127"/>
    <mergeCell ref="A236:B236"/>
    <mergeCell ref="A2:M2"/>
    <mergeCell ref="A3:M3"/>
    <mergeCell ref="D13:F13"/>
    <mergeCell ref="J13:M13"/>
    <mergeCell ref="H5:M5"/>
    <mergeCell ref="I6:M6"/>
    <mergeCell ref="A178:B178"/>
    <mergeCell ref="K75:L75"/>
    <mergeCell ref="A116:B116"/>
    <mergeCell ref="A345:B345"/>
    <mergeCell ref="D354:F354"/>
    <mergeCell ref="J354:M354"/>
    <mergeCell ref="K355:L355"/>
    <mergeCell ref="A348:B348"/>
    <mergeCell ref="B353:E353"/>
    <mergeCell ref="A291:B291"/>
    <mergeCell ref="A239:B239"/>
    <mergeCell ref="A245:M245"/>
    <mergeCell ref="A246:M246"/>
    <mergeCell ref="D255:F255"/>
    <mergeCell ref="J255:M255"/>
    <mergeCell ref="A64:M64"/>
    <mergeCell ref="A65:M65"/>
    <mergeCell ref="D74:F74"/>
    <mergeCell ref="J74:M74"/>
    <mergeCell ref="D391:E391"/>
    <mergeCell ref="F391:G391"/>
    <mergeCell ref="D309:F309"/>
    <mergeCell ref="J309:M309"/>
    <mergeCell ref="K310:L310"/>
    <mergeCell ref="A185:M185"/>
    <mergeCell ref="I394:L394"/>
    <mergeCell ref="D135:F135"/>
    <mergeCell ref="J135:M135"/>
    <mergeCell ref="K136:L136"/>
    <mergeCell ref="K196:L196"/>
    <mergeCell ref="K256:L256"/>
    <mergeCell ref="A299:M299"/>
    <mergeCell ref="A300:M300"/>
    <mergeCell ref="A361:B361"/>
    <mergeCell ref="A362:B362"/>
    <mergeCell ref="B406:G408"/>
    <mergeCell ref="J398:L398"/>
    <mergeCell ref="J399:L399"/>
    <mergeCell ref="J400:L400"/>
    <mergeCell ref="J401:L401"/>
    <mergeCell ref="J402:L402"/>
    <mergeCell ref="J403:L403"/>
    <mergeCell ref="I404:L404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landscape" paperSize="9" scale="89" r:id="rId1"/>
  <rowBreaks count="10" manualBreakCount="10">
    <brk id="39" max="13" man="1"/>
    <brk id="56" max="255" man="1"/>
    <brk id="98" max="255" man="1"/>
    <brk id="119" max="255" man="1"/>
    <brk id="158" max="255" man="1"/>
    <brk id="178" max="255" man="1"/>
    <brk id="216" max="255" man="1"/>
    <brk id="239" max="255" man="1"/>
    <brk id="278" max="255" man="1"/>
    <brk id="3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297"/>
  <sheetViews>
    <sheetView zoomScale="90" zoomScaleNormal="90" zoomScalePageLayoutView="0" workbookViewId="0" topLeftCell="A253">
      <selection activeCell="D186" sqref="D186"/>
    </sheetView>
  </sheetViews>
  <sheetFormatPr defaultColWidth="9.140625" defaultRowHeight="12.75"/>
  <cols>
    <col min="1" max="1" width="4.28125" style="0" customWidth="1"/>
    <col min="2" max="2" width="46.28125" style="0" customWidth="1"/>
    <col min="3" max="3" width="8.28125" style="0" customWidth="1"/>
    <col min="4" max="4" width="8.7109375" style="0" customWidth="1"/>
    <col min="5" max="6" width="12.57421875" style="0" customWidth="1"/>
    <col min="7" max="8" width="11.57421875" style="0" customWidth="1"/>
    <col min="9" max="9" width="13.421875" style="0" customWidth="1"/>
    <col min="10" max="11" width="9.140625" style="0" customWidth="1"/>
    <col min="12" max="12" width="14.7109375" style="0" customWidth="1"/>
    <col min="13" max="13" width="10.140625" style="0" customWidth="1"/>
  </cols>
  <sheetData>
    <row r="1" spans="1:18" ht="12.75">
      <c r="A1" s="544"/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</row>
    <row r="2" spans="1:18" ht="12.75">
      <c r="A2" s="544"/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</row>
    <row r="3" spans="1:18" ht="15.75">
      <c r="A3" s="1155" t="s">
        <v>85</v>
      </c>
      <c r="B3" s="1156"/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544"/>
      <c r="O3" s="544"/>
      <c r="P3" s="544"/>
      <c r="Q3" s="544"/>
      <c r="R3" s="544"/>
    </row>
    <row r="4" spans="1:18" ht="15.75">
      <c r="A4" s="1155" t="s">
        <v>213</v>
      </c>
      <c r="B4" s="1155"/>
      <c r="C4" s="1155"/>
      <c r="D4" s="1155"/>
      <c r="E4" s="1155"/>
      <c r="F4" s="1155"/>
      <c r="G4" s="1155"/>
      <c r="H4" s="1155"/>
      <c r="I4" s="1155"/>
      <c r="J4" s="1155"/>
      <c r="K4" s="1155"/>
      <c r="L4" s="1155"/>
      <c r="M4" s="1155"/>
      <c r="N4" s="544"/>
      <c r="O4" s="544"/>
      <c r="P4" s="544"/>
      <c r="Q4" s="544"/>
      <c r="R4" s="544"/>
    </row>
    <row r="5" spans="1:18" ht="15.75">
      <c r="A5" s="708"/>
      <c r="B5" s="708"/>
      <c r="C5" s="708"/>
      <c r="D5" s="708"/>
      <c r="E5" s="709"/>
      <c r="F5" s="708"/>
      <c r="G5" s="708"/>
      <c r="H5" s="708"/>
      <c r="I5" s="708"/>
      <c r="J5" s="708"/>
      <c r="K5" s="708"/>
      <c r="L5" s="708"/>
      <c r="M5" s="708"/>
      <c r="N5" s="544"/>
      <c r="O5" s="544"/>
      <c r="P5" s="544"/>
      <c r="Q5" s="544"/>
      <c r="R5" s="544"/>
    </row>
    <row r="6" spans="1:18" ht="15.75">
      <c r="A6" s="708"/>
      <c r="B6" s="708"/>
      <c r="C6" s="708"/>
      <c r="D6" s="708"/>
      <c r="E6" s="708"/>
      <c r="F6" s="709"/>
      <c r="G6" s="709"/>
      <c r="H6" s="709"/>
      <c r="I6" s="709"/>
      <c r="J6" s="709"/>
      <c r="K6" s="709"/>
      <c r="L6" s="709"/>
      <c r="M6" s="708"/>
      <c r="N6" s="544"/>
      <c r="O6" s="544"/>
      <c r="P6" s="544"/>
      <c r="Q6" s="544"/>
      <c r="R6" s="544"/>
    </row>
    <row r="7" spans="1:18" ht="12.75">
      <c r="A7" s="710"/>
      <c r="B7" s="727" t="s">
        <v>86</v>
      </c>
      <c r="C7" s="712"/>
      <c r="D7" s="710"/>
      <c r="E7" s="710"/>
      <c r="F7" s="710"/>
      <c r="G7" s="710"/>
      <c r="H7" s="743"/>
      <c r="I7" s="744"/>
      <c r="J7" s="1158" t="s">
        <v>235</v>
      </c>
      <c r="K7" s="1158"/>
      <c r="L7" s="1158"/>
      <c r="M7" s="1158"/>
      <c r="N7" s="544"/>
      <c r="O7" s="544"/>
      <c r="P7" s="544"/>
      <c r="Q7" s="544"/>
      <c r="R7" s="544"/>
    </row>
    <row r="8" spans="1:18" ht="12.75">
      <c r="A8" s="544"/>
      <c r="B8" s="728" t="s">
        <v>87</v>
      </c>
      <c r="C8" s="544"/>
      <c r="D8" s="544"/>
      <c r="E8" s="544"/>
      <c r="F8" s="544"/>
      <c r="G8" s="544"/>
      <c r="H8" s="544"/>
      <c r="I8" s="917"/>
      <c r="J8" s="1159" t="s">
        <v>209</v>
      </c>
      <c r="K8" s="1159"/>
      <c r="L8" s="1159"/>
      <c r="M8" s="1159"/>
      <c r="N8" s="544"/>
      <c r="O8" s="544"/>
      <c r="P8" s="544"/>
      <c r="Q8" s="544"/>
      <c r="R8" s="544"/>
    </row>
    <row r="9" spans="1:18" ht="12.75">
      <c r="A9" s="544"/>
      <c r="B9" s="728" t="s">
        <v>131</v>
      </c>
      <c r="C9" s="544"/>
      <c r="D9" s="544"/>
      <c r="E9" s="544"/>
      <c r="F9" s="544"/>
      <c r="G9" s="544"/>
      <c r="H9" s="544"/>
      <c r="I9" s="733"/>
      <c r="J9" s="1160" t="s">
        <v>244</v>
      </c>
      <c r="K9" s="1160"/>
      <c r="L9" s="1160"/>
      <c r="M9" s="1160"/>
      <c r="N9" s="544"/>
      <c r="O9" s="544"/>
      <c r="P9" s="544"/>
      <c r="Q9" s="544"/>
      <c r="R9" s="544"/>
    </row>
    <row r="10" spans="1:18" ht="12.75">
      <c r="A10" s="544"/>
      <c r="B10" s="728" t="s">
        <v>132</v>
      </c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4"/>
      <c r="O10" s="544"/>
      <c r="P10" s="544"/>
      <c r="Q10" s="544"/>
      <c r="R10" s="544"/>
    </row>
    <row r="11" spans="1:18" ht="12.75">
      <c r="A11" s="544"/>
      <c r="B11" s="728" t="s">
        <v>89</v>
      </c>
      <c r="C11" s="544"/>
      <c r="D11" s="544"/>
      <c r="E11" s="544"/>
      <c r="F11" s="544"/>
      <c r="G11" s="544"/>
      <c r="H11" s="544"/>
      <c r="I11" s="544"/>
      <c r="J11" s="544"/>
      <c r="K11" s="544"/>
      <c r="L11" s="544"/>
      <c r="M11" s="544"/>
      <c r="N11" s="544"/>
      <c r="O11" s="544"/>
      <c r="P11" s="544"/>
      <c r="Q11" s="544"/>
      <c r="R11" s="544"/>
    </row>
    <row r="12" spans="1:18" ht="12.75">
      <c r="A12" s="544"/>
      <c r="B12" s="544"/>
      <c r="C12" s="544"/>
      <c r="D12" s="544"/>
      <c r="E12" s="544"/>
      <c r="F12" s="544"/>
      <c r="G12" s="544"/>
      <c r="H12" s="544"/>
      <c r="I12" s="544"/>
      <c r="J12" s="544"/>
      <c r="K12" s="544"/>
      <c r="L12" s="544"/>
      <c r="M12" s="544"/>
      <c r="N12" s="544"/>
      <c r="O12" s="544"/>
      <c r="P12" s="544"/>
      <c r="Q12" s="544"/>
      <c r="R12" s="544"/>
    </row>
    <row r="13" spans="1:20" ht="13.5" thickBot="1">
      <c r="A13" s="544"/>
      <c r="B13" s="714" t="s">
        <v>103</v>
      </c>
      <c r="C13" s="544"/>
      <c r="D13" s="544"/>
      <c r="E13" s="544"/>
      <c r="F13" s="544"/>
      <c r="G13" s="565"/>
      <c r="H13" s="544"/>
      <c r="I13" s="544"/>
      <c r="J13" s="544"/>
      <c r="K13" s="544"/>
      <c r="L13" s="544"/>
      <c r="M13" s="544"/>
      <c r="N13" s="544"/>
      <c r="O13" s="544"/>
      <c r="P13" s="544"/>
      <c r="Q13" s="544"/>
      <c r="R13" s="544"/>
      <c r="S13" s="544"/>
      <c r="T13" s="544"/>
    </row>
    <row r="14" spans="1:20" ht="12.75">
      <c r="A14" s="65" t="s">
        <v>0</v>
      </c>
      <c r="B14" s="66"/>
      <c r="C14" s="73"/>
      <c r="D14" s="1111" t="s">
        <v>46</v>
      </c>
      <c r="E14" s="1112"/>
      <c r="F14" s="1112"/>
      <c r="G14" s="96" t="s">
        <v>34</v>
      </c>
      <c r="H14" s="3" t="s">
        <v>1</v>
      </c>
      <c r="I14" s="75" t="s">
        <v>39</v>
      </c>
      <c r="J14" s="1161" t="s">
        <v>49</v>
      </c>
      <c r="K14" s="1162"/>
      <c r="L14" s="1162"/>
      <c r="M14" s="1163"/>
      <c r="N14" s="544"/>
      <c r="O14" s="544"/>
      <c r="P14" s="544"/>
      <c r="Q14" s="544"/>
      <c r="R14" s="544"/>
      <c r="S14" s="544"/>
      <c r="T14" s="544"/>
    </row>
    <row r="15" spans="1:20" ht="12.75">
      <c r="A15" s="74"/>
      <c r="B15" s="67" t="s">
        <v>10</v>
      </c>
      <c r="C15" s="131" t="s">
        <v>37</v>
      </c>
      <c r="D15" s="78" t="s">
        <v>2</v>
      </c>
      <c r="E15" s="17" t="s">
        <v>43</v>
      </c>
      <c r="F15" s="81" t="s">
        <v>22</v>
      </c>
      <c r="G15" s="93" t="s">
        <v>47</v>
      </c>
      <c r="H15" s="7" t="s">
        <v>45</v>
      </c>
      <c r="I15" s="76" t="s">
        <v>40</v>
      </c>
      <c r="J15" s="166" t="s">
        <v>2</v>
      </c>
      <c r="K15" s="1116" t="s">
        <v>50</v>
      </c>
      <c r="L15" s="1116"/>
      <c r="M15" s="70" t="s">
        <v>152</v>
      </c>
      <c r="N15" s="544"/>
      <c r="O15" s="544"/>
      <c r="P15" s="544"/>
      <c r="Q15" s="544"/>
      <c r="R15" s="544"/>
      <c r="S15" s="544"/>
      <c r="T15" s="544"/>
    </row>
    <row r="16" spans="1:20" ht="12.75">
      <c r="A16" s="4"/>
      <c r="B16" s="67" t="s">
        <v>3</v>
      </c>
      <c r="C16" s="80"/>
      <c r="D16" s="55"/>
      <c r="E16" s="17" t="s">
        <v>11</v>
      </c>
      <c r="F16" s="38" t="s">
        <v>28</v>
      </c>
      <c r="G16" s="94" t="s">
        <v>68</v>
      </c>
      <c r="H16" s="7"/>
      <c r="I16" s="77" t="s">
        <v>41</v>
      </c>
      <c r="J16" s="86"/>
      <c r="K16" s="84" t="s">
        <v>12</v>
      </c>
      <c r="L16" s="125" t="s">
        <v>13</v>
      </c>
      <c r="M16" s="79"/>
      <c r="N16" s="544"/>
      <c r="O16" s="544"/>
      <c r="P16" s="544"/>
      <c r="Q16" s="544"/>
      <c r="R16" s="544"/>
      <c r="S16" s="544"/>
      <c r="T16" s="544"/>
    </row>
    <row r="17" spans="1:20" ht="12.75">
      <c r="A17" s="55"/>
      <c r="B17" s="67"/>
      <c r="C17" s="6"/>
      <c r="D17" s="55"/>
      <c r="E17" s="17" t="s">
        <v>38</v>
      </c>
      <c r="F17" s="68" t="s">
        <v>23</v>
      </c>
      <c r="G17" s="85" t="s">
        <v>69</v>
      </c>
      <c r="H17" s="6"/>
      <c r="I17" s="76" t="s">
        <v>42</v>
      </c>
      <c r="J17" s="87"/>
      <c r="K17" s="52"/>
      <c r="L17" s="95"/>
      <c r="M17" s="39"/>
      <c r="N17" s="544"/>
      <c r="O17" s="544"/>
      <c r="P17" s="544"/>
      <c r="Q17" s="544"/>
      <c r="R17" s="544"/>
      <c r="S17" s="544"/>
      <c r="T17" s="544"/>
    </row>
    <row r="18" spans="1:20" ht="12.75">
      <c r="A18" s="55"/>
      <c r="B18" s="56"/>
      <c r="C18" s="37"/>
      <c r="D18" s="55"/>
      <c r="E18" s="17" t="s">
        <v>44</v>
      </c>
      <c r="F18" s="68"/>
      <c r="G18" s="85" t="s">
        <v>26</v>
      </c>
      <c r="H18" s="8"/>
      <c r="I18" s="55" t="s">
        <v>70</v>
      </c>
      <c r="J18" s="26"/>
      <c r="K18" s="52"/>
      <c r="L18" s="16"/>
      <c r="M18" s="27"/>
      <c r="N18" s="544"/>
      <c r="O18" s="544"/>
      <c r="P18" s="544"/>
      <c r="Q18" s="544"/>
      <c r="R18" s="544"/>
      <c r="S18" s="544"/>
      <c r="T18" s="544"/>
    </row>
    <row r="19" spans="1:20" ht="12.75">
      <c r="A19" s="55"/>
      <c r="B19" s="56"/>
      <c r="C19" s="37"/>
      <c r="D19" s="55"/>
      <c r="E19" s="17"/>
      <c r="F19" s="68"/>
      <c r="G19" s="85"/>
      <c r="H19" s="8"/>
      <c r="I19" s="55"/>
      <c r="J19" s="26"/>
      <c r="K19" s="52"/>
      <c r="L19" s="16"/>
      <c r="M19" s="27"/>
      <c r="N19" s="544"/>
      <c r="O19" s="544"/>
      <c r="P19" s="544"/>
      <c r="Q19" s="544"/>
      <c r="R19" s="544"/>
      <c r="S19" s="544"/>
      <c r="T19" s="544"/>
    </row>
    <row r="20" spans="1:20" ht="13.5" thickBot="1">
      <c r="A20" s="10"/>
      <c r="B20" s="43"/>
      <c r="C20" s="11"/>
      <c r="D20" s="10"/>
      <c r="E20" s="69"/>
      <c r="F20" s="82"/>
      <c r="G20" s="69"/>
      <c r="H20" s="11"/>
      <c r="I20" s="10"/>
      <c r="J20" s="28"/>
      <c r="K20" s="53"/>
      <c r="L20" s="23"/>
      <c r="M20" s="29"/>
      <c r="N20" s="544"/>
      <c r="O20" s="544"/>
      <c r="P20" s="544"/>
      <c r="Q20" s="544"/>
      <c r="R20" s="544"/>
      <c r="S20" s="544"/>
      <c r="T20" s="544"/>
    </row>
    <row r="21" spans="1:20" ht="13.5" thickBot="1">
      <c r="A21" s="10"/>
      <c r="B21" s="22" t="s">
        <v>36</v>
      </c>
      <c r="C21" s="36"/>
      <c r="D21" s="11"/>
      <c r="E21" s="11"/>
      <c r="F21" s="11"/>
      <c r="G21" s="11"/>
      <c r="H21" s="11"/>
      <c r="I21" s="11"/>
      <c r="J21" s="11"/>
      <c r="K21" s="11"/>
      <c r="L21" s="11"/>
      <c r="M21" s="12"/>
      <c r="N21" s="544"/>
      <c r="O21" s="544"/>
      <c r="P21" s="544"/>
      <c r="Q21" s="544"/>
      <c r="R21" s="544"/>
      <c r="S21" s="544"/>
      <c r="T21" s="544"/>
    </row>
    <row r="22" spans="1:20" s="396" customFormat="1" ht="12.75">
      <c r="A22" s="421" t="s">
        <v>5</v>
      </c>
      <c r="B22" s="401" t="s">
        <v>188</v>
      </c>
      <c r="C22" s="401"/>
      <c r="D22" s="422"/>
      <c r="E22" s="422"/>
      <c r="F22" s="422"/>
      <c r="G22" s="422"/>
      <c r="H22" s="422"/>
      <c r="I22" s="422"/>
      <c r="J22" s="422"/>
      <c r="K22" s="422"/>
      <c r="L22" s="422"/>
      <c r="M22" s="423"/>
      <c r="N22" s="544"/>
      <c r="O22" s="544"/>
      <c r="P22" s="544"/>
      <c r="Q22" s="544"/>
      <c r="R22" s="544"/>
      <c r="S22" s="544"/>
      <c r="T22" s="544"/>
    </row>
    <row r="23" spans="1:20" ht="12.75">
      <c r="A23" s="150">
        <v>1</v>
      </c>
      <c r="B23" s="181" t="s">
        <v>120</v>
      </c>
      <c r="C23" s="151" t="s">
        <v>5</v>
      </c>
      <c r="D23" s="173">
        <v>2</v>
      </c>
      <c r="E23" s="174">
        <v>1</v>
      </c>
      <c r="F23" s="175">
        <v>1</v>
      </c>
      <c r="G23" s="188">
        <v>2</v>
      </c>
      <c r="H23" s="18" t="s">
        <v>93</v>
      </c>
      <c r="I23" s="162" t="s">
        <v>35</v>
      </c>
      <c r="J23" s="151">
        <v>30</v>
      </c>
      <c r="K23" s="15"/>
      <c r="L23" s="18">
        <v>30</v>
      </c>
      <c r="M23" s="21"/>
      <c r="N23" s="544"/>
      <c r="O23" s="544"/>
      <c r="P23" s="544"/>
      <c r="Q23" s="544"/>
      <c r="R23" s="544"/>
      <c r="S23" s="544"/>
      <c r="T23" s="544"/>
    </row>
    <row r="24" spans="1:20" s="253" customFormat="1" ht="13.5" thickBot="1">
      <c r="A24" s="246">
        <v>2</v>
      </c>
      <c r="B24" s="181" t="s">
        <v>137</v>
      </c>
      <c r="C24" s="184" t="s">
        <v>5</v>
      </c>
      <c r="D24" s="186">
        <v>2</v>
      </c>
      <c r="E24" s="187">
        <v>1</v>
      </c>
      <c r="F24" s="188">
        <v>1</v>
      </c>
      <c r="G24" s="188">
        <v>2</v>
      </c>
      <c r="H24" s="188" t="s">
        <v>93</v>
      </c>
      <c r="I24" s="183" t="s">
        <v>27</v>
      </c>
      <c r="J24" s="248">
        <v>30</v>
      </c>
      <c r="K24" s="247"/>
      <c r="L24" s="188">
        <v>30</v>
      </c>
      <c r="M24" s="249"/>
      <c r="N24" s="340"/>
      <c r="O24" s="340"/>
      <c r="P24" s="340"/>
      <c r="Q24" s="340"/>
      <c r="R24" s="340"/>
      <c r="S24" s="340"/>
      <c r="T24" s="340"/>
    </row>
    <row r="25" spans="1:20" s="628" customFormat="1" ht="13.5" thickBot="1">
      <c r="A25" s="474"/>
      <c r="B25" s="473" t="s">
        <v>73</v>
      </c>
      <c r="C25" s="646"/>
      <c r="D25" s="475">
        <f>SUM(D23:D24)</f>
        <v>4</v>
      </c>
      <c r="E25" s="476">
        <f>SUM(E23:E24)</f>
        <v>2</v>
      </c>
      <c r="F25" s="439">
        <f>SUM(F23:F24)</f>
        <v>2</v>
      </c>
      <c r="G25" s="439">
        <f>SUM(G23:G24)</f>
        <v>4</v>
      </c>
      <c r="H25" s="477" t="s">
        <v>61</v>
      </c>
      <c r="I25" s="478" t="s">
        <v>61</v>
      </c>
      <c r="J25" s="438">
        <f>SUM(J23:J24)</f>
        <v>60</v>
      </c>
      <c r="K25" s="439"/>
      <c r="L25" s="439">
        <f>SUM(L23:L24)</f>
        <v>60</v>
      </c>
      <c r="M25" s="458"/>
      <c r="N25" s="340"/>
      <c r="O25" s="340"/>
      <c r="P25" s="340"/>
      <c r="Q25" s="340"/>
      <c r="R25" s="340"/>
      <c r="S25" s="340"/>
      <c r="T25" s="340"/>
    </row>
    <row r="26" spans="1:20" s="628" customFormat="1" ht="12.75">
      <c r="A26" s="480"/>
      <c r="B26" s="479" t="s">
        <v>168</v>
      </c>
      <c r="C26" s="480"/>
      <c r="D26" s="778">
        <f>SUM(G25)</f>
        <v>4</v>
      </c>
      <c r="E26" s="481"/>
      <c r="F26" s="482"/>
      <c r="G26" s="482"/>
      <c r="H26" s="483" t="s">
        <v>61</v>
      </c>
      <c r="I26" s="484" t="s">
        <v>61</v>
      </c>
      <c r="J26" s="485"/>
      <c r="K26" s="482"/>
      <c r="L26" s="482"/>
      <c r="M26" s="534"/>
      <c r="N26" s="340"/>
      <c r="O26" s="340"/>
      <c r="P26" s="340"/>
      <c r="Q26" s="340"/>
      <c r="R26" s="340"/>
      <c r="S26" s="340"/>
      <c r="T26" s="340"/>
    </row>
    <row r="27" spans="1:20" s="628" customFormat="1" ht="13.5" thickBot="1">
      <c r="A27" s="487"/>
      <c r="B27" s="486" t="s">
        <v>169</v>
      </c>
      <c r="C27" s="487"/>
      <c r="D27" s="779">
        <v>2</v>
      </c>
      <c r="E27" s="489"/>
      <c r="F27" s="490"/>
      <c r="G27" s="490"/>
      <c r="H27" s="491" t="s">
        <v>61</v>
      </c>
      <c r="I27" s="492" t="s">
        <v>61</v>
      </c>
      <c r="J27" s="891">
        <v>30</v>
      </c>
      <c r="K27" s="490"/>
      <c r="L27" s="490"/>
      <c r="M27" s="535"/>
      <c r="N27" s="340"/>
      <c r="O27" s="340"/>
      <c r="P27" s="340"/>
      <c r="Q27" s="340"/>
      <c r="R27" s="340"/>
      <c r="S27" s="340"/>
      <c r="T27" s="340"/>
    </row>
    <row r="28" spans="1:20" s="627" customFormat="1" ht="13.5" thickBot="1">
      <c r="A28" s="626" t="s">
        <v>6</v>
      </c>
      <c r="B28" s="424" t="s">
        <v>189</v>
      </c>
      <c r="C28" s="424"/>
      <c r="D28" s="424"/>
      <c r="E28" s="424"/>
      <c r="F28" s="408"/>
      <c r="G28" s="408"/>
      <c r="H28" s="408"/>
      <c r="I28" s="408"/>
      <c r="J28" s="408"/>
      <c r="K28" s="408"/>
      <c r="L28" s="408"/>
      <c r="M28" s="529"/>
      <c r="N28" s="340"/>
      <c r="O28" s="340"/>
      <c r="P28" s="340"/>
      <c r="Q28" s="340"/>
      <c r="R28" s="340"/>
      <c r="S28" s="340"/>
      <c r="T28" s="340"/>
    </row>
    <row r="29" spans="1:20" s="253" customFormat="1" ht="12.75">
      <c r="A29" s="254">
        <v>1</v>
      </c>
      <c r="B29" s="180" t="s">
        <v>94</v>
      </c>
      <c r="C29" s="272"/>
      <c r="D29" s="208"/>
      <c r="E29" s="209"/>
      <c r="F29" s="203"/>
      <c r="G29" s="203"/>
      <c r="H29" s="203"/>
      <c r="I29" s="279"/>
      <c r="J29" s="280"/>
      <c r="K29" s="199"/>
      <c r="L29" s="199"/>
      <c r="M29" s="202"/>
      <c r="N29" s="340"/>
      <c r="O29" s="340"/>
      <c r="P29" s="340"/>
      <c r="Q29" s="340"/>
      <c r="R29" s="340"/>
      <c r="S29" s="340"/>
      <c r="T29" s="340"/>
    </row>
    <row r="30" spans="1:20" s="253" customFormat="1" ht="12.75">
      <c r="A30" s="273"/>
      <c r="B30" s="251" t="s">
        <v>141</v>
      </c>
      <c r="C30" s="184" t="s">
        <v>5</v>
      </c>
      <c r="D30" s="1069">
        <v>2.5</v>
      </c>
      <c r="E30" s="197">
        <v>1.5</v>
      </c>
      <c r="F30" s="198">
        <v>1</v>
      </c>
      <c r="G30" s="198">
        <v>2</v>
      </c>
      <c r="H30" s="188" t="s">
        <v>154</v>
      </c>
      <c r="I30" s="185" t="s">
        <v>27</v>
      </c>
      <c r="J30" s="219">
        <v>30</v>
      </c>
      <c r="K30" s="206"/>
      <c r="L30" s="198">
        <v>30</v>
      </c>
      <c r="M30" s="207"/>
      <c r="N30" s="340"/>
      <c r="O30" s="340"/>
      <c r="P30" s="340"/>
      <c r="Q30" s="340"/>
      <c r="R30" s="340"/>
      <c r="S30" s="340"/>
      <c r="T30" s="340"/>
    </row>
    <row r="31" spans="1:20" s="253" customFormat="1" ht="12.75">
      <c r="A31" s="273"/>
      <c r="B31" s="251" t="s">
        <v>95</v>
      </c>
      <c r="C31" s="184" t="s">
        <v>5</v>
      </c>
      <c r="D31" s="126">
        <v>2.5</v>
      </c>
      <c r="E31" s="197">
        <v>1.5</v>
      </c>
      <c r="F31" s="198">
        <v>1</v>
      </c>
      <c r="G31" s="198">
        <v>2</v>
      </c>
      <c r="H31" s="188" t="s">
        <v>154</v>
      </c>
      <c r="I31" s="185" t="s">
        <v>27</v>
      </c>
      <c r="J31" s="219">
        <v>30</v>
      </c>
      <c r="K31" s="206"/>
      <c r="L31" s="198">
        <v>30</v>
      </c>
      <c r="M31" s="207"/>
      <c r="N31" s="340"/>
      <c r="O31" s="340"/>
      <c r="P31" s="340"/>
      <c r="Q31" s="340"/>
      <c r="R31" s="340"/>
      <c r="S31" s="340"/>
      <c r="T31" s="340"/>
    </row>
    <row r="32" spans="1:20" s="253" customFormat="1" ht="12.75">
      <c r="A32" s="273"/>
      <c r="B32" s="251" t="s">
        <v>96</v>
      </c>
      <c r="C32" s="184" t="s">
        <v>5</v>
      </c>
      <c r="D32" s="126">
        <v>2.5</v>
      </c>
      <c r="E32" s="197">
        <v>1.5</v>
      </c>
      <c r="F32" s="198">
        <v>1</v>
      </c>
      <c r="G32" s="198">
        <v>2</v>
      </c>
      <c r="H32" s="188" t="s">
        <v>154</v>
      </c>
      <c r="I32" s="185" t="s">
        <v>27</v>
      </c>
      <c r="J32" s="219">
        <v>30</v>
      </c>
      <c r="K32" s="206"/>
      <c r="L32" s="198">
        <v>30</v>
      </c>
      <c r="M32" s="207"/>
      <c r="N32" s="340"/>
      <c r="O32" s="340"/>
      <c r="P32" s="340"/>
      <c r="Q32" s="340"/>
      <c r="R32" s="340"/>
      <c r="S32" s="340"/>
      <c r="T32" s="340"/>
    </row>
    <row r="33" spans="1:20" s="253" customFormat="1" ht="13.5" thickBot="1">
      <c r="A33" s="273"/>
      <c r="B33" s="251" t="s">
        <v>97</v>
      </c>
      <c r="C33" s="184" t="s">
        <v>5</v>
      </c>
      <c r="D33" s="126">
        <v>2.5</v>
      </c>
      <c r="E33" s="197">
        <v>1.5</v>
      </c>
      <c r="F33" s="198">
        <v>1</v>
      </c>
      <c r="G33" s="198">
        <v>2</v>
      </c>
      <c r="H33" s="188" t="s">
        <v>154</v>
      </c>
      <c r="I33" s="185" t="s">
        <v>27</v>
      </c>
      <c r="J33" s="219">
        <v>30</v>
      </c>
      <c r="K33" s="206"/>
      <c r="L33" s="198">
        <v>30</v>
      </c>
      <c r="M33" s="207"/>
      <c r="N33" s="340"/>
      <c r="O33" s="340"/>
      <c r="P33" s="340"/>
      <c r="Q33" s="340"/>
      <c r="R33" s="340"/>
      <c r="S33" s="340"/>
      <c r="T33" s="340"/>
    </row>
    <row r="34" spans="1:20" s="628" customFormat="1" ht="13.5" thickBot="1">
      <c r="A34" s="474"/>
      <c r="B34" s="473" t="s">
        <v>73</v>
      </c>
      <c r="C34" s="474"/>
      <c r="D34" s="475">
        <f>SUM(D30:D33)</f>
        <v>10</v>
      </c>
      <c r="E34" s="476">
        <f>SUM(E30:E33)</f>
        <v>6</v>
      </c>
      <c r="F34" s="439">
        <f>SUM(F30:F33)</f>
        <v>4</v>
      </c>
      <c r="G34" s="439">
        <f>SUM(G30:G33)</f>
        <v>8</v>
      </c>
      <c r="H34" s="477" t="s">
        <v>61</v>
      </c>
      <c r="I34" s="478" t="s">
        <v>61</v>
      </c>
      <c r="J34" s="457">
        <f>SUM(J30:J33)</f>
        <v>120</v>
      </c>
      <c r="K34" s="439"/>
      <c r="L34" s="439">
        <f>SUM(L30:L33)</f>
        <v>120</v>
      </c>
      <c r="M34" s="458"/>
      <c r="N34" s="340"/>
      <c r="O34" s="340"/>
      <c r="P34" s="340"/>
      <c r="Q34" s="340"/>
      <c r="R34" s="340"/>
      <c r="S34" s="340"/>
      <c r="T34" s="340"/>
    </row>
    <row r="35" spans="1:20" s="628" customFormat="1" ht="12.75">
      <c r="A35" s="518"/>
      <c r="B35" s="517" t="s">
        <v>168</v>
      </c>
      <c r="C35" s="518"/>
      <c r="D35" s="642">
        <f>SUM(G34)</f>
        <v>8</v>
      </c>
      <c r="E35" s="519"/>
      <c r="F35" s="520"/>
      <c r="G35" s="520"/>
      <c r="H35" s="521" t="s">
        <v>61</v>
      </c>
      <c r="I35" s="522" t="s">
        <v>61</v>
      </c>
      <c r="J35" s="523"/>
      <c r="K35" s="520"/>
      <c r="L35" s="520"/>
      <c r="M35" s="533"/>
      <c r="N35" s="340"/>
      <c r="O35" s="340"/>
      <c r="P35" s="340"/>
      <c r="Q35" s="340"/>
      <c r="R35" s="340"/>
      <c r="S35" s="340"/>
      <c r="T35" s="340"/>
    </row>
    <row r="36" spans="1:20" s="628" customFormat="1" ht="13.5" thickBot="1">
      <c r="A36" s="647"/>
      <c r="B36" s="524" t="s">
        <v>169</v>
      </c>
      <c r="C36" s="525"/>
      <c r="D36" s="526"/>
      <c r="E36" s="526"/>
      <c r="F36" s="526"/>
      <c r="G36" s="526"/>
      <c r="H36" s="526" t="s">
        <v>61</v>
      </c>
      <c r="I36" s="527" t="s">
        <v>61</v>
      </c>
      <c r="J36" s="528"/>
      <c r="K36" s="526"/>
      <c r="L36" s="526"/>
      <c r="M36" s="527"/>
      <c r="N36" s="340"/>
      <c r="O36" s="340"/>
      <c r="P36" s="340"/>
      <c r="Q36" s="340"/>
      <c r="R36" s="340"/>
      <c r="S36" s="340"/>
      <c r="T36" s="340"/>
    </row>
    <row r="37" spans="1:20" s="627" customFormat="1" ht="13.5" thickBot="1">
      <c r="A37" s="626" t="s">
        <v>7</v>
      </c>
      <c r="B37" s="424" t="s">
        <v>190</v>
      </c>
      <c r="C37" s="424"/>
      <c r="D37" s="408"/>
      <c r="E37" s="408"/>
      <c r="F37" s="408"/>
      <c r="G37" s="408"/>
      <c r="H37" s="408"/>
      <c r="I37" s="408"/>
      <c r="J37" s="408"/>
      <c r="K37" s="408"/>
      <c r="L37" s="408"/>
      <c r="M37" s="529"/>
      <c r="N37" s="340"/>
      <c r="O37" s="340"/>
      <c r="P37" s="340"/>
      <c r="Q37" s="340"/>
      <c r="R37" s="340"/>
      <c r="S37" s="340"/>
      <c r="T37" s="340"/>
    </row>
    <row r="38" spans="1:20" s="253" customFormat="1" ht="12.75">
      <c r="A38" s="281">
        <v>1</v>
      </c>
      <c r="B38" s="180" t="s">
        <v>133</v>
      </c>
      <c r="C38" s="176" t="s">
        <v>5</v>
      </c>
      <c r="D38" s="1097">
        <v>3</v>
      </c>
      <c r="E38" s="190">
        <v>2.5</v>
      </c>
      <c r="F38" s="191">
        <v>0.5</v>
      </c>
      <c r="G38" s="191">
        <v>3</v>
      </c>
      <c r="H38" s="191" t="s">
        <v>199</v>
      </c>
      <c r="I38" s="276" t="s">
        <v>27</v>
      </c>
      <c r="J38" s="362">
        <v>60</v>
      </c>
      <c r="K38" s="282">
        <v>30</v>
      </c>
      <c r="L38" s="363">
        <v>30</v>
      </c>
      <c r="M38" s="364"/>
      <c r="N38" s="340"/>
      <c r="O38" s="340"/>
      <c r="P38" s="340"/>
      <c r="Q38" s="340"/>
      <c r="R38" s="340"/>
      <c r="S38" s="340"/>
      <c r="T38" s="340"/>
    </row>
    <row r="39" spans="1:20" s="253" customFormat="1" ht="13.5" thickBot="1">
      <c r="A39" s="181">
        <v>2</v>
      </c>
      <c r="B39" s="180" t="s">
        <v>134</v>
      </c>
      <c r="C39" s="176" t="s">
        <v>5</v>
      </c>
      <c r="D39" s="189">
        <v>1.5</v>
      </c>
      <c r="E39" s="190">
        <v>1</v>
      </c>
      <c r="F39" s="191">
        <v>0.5</v>
      </c>
      <c r="G39" s="191">
        <v>0.5</v>
      </c>
      <c r="H39" s="191" t="s">
        <v>100</v>
      </c>
      <c r="I39" s="183" t="s">
        <v>27</v>
      </c>
      <c r="J39" s="184">
        <v>30</v>
      </c>
      <c r="K39" s="188">
        <v>30</v>
      </c>
      <c r="L39" s="248"/>
      <c r="M39" s="249"/>
      <c r="N39" s="340"/>
      <c r="O39" s="340"/>
      <c r="P39" s="340"/>
      <c r="Q39" s="340"/>
      <c r="R39" s="340"/>
      <c r="S39" s="340"/>
      <c r="T39" s="340"/>
    </row>
    <row r="40" spans="1:20" s="628" customFormat="1" ht="13.5" thickBot="1">
      <c r="A40" s="474"/>
      <c r="B40" s="473" t="s">
        <v>73</v>
      </c>
      <c r="C40" s="474"/>
      <c r="D40" s="475">
        <f>SUM(D38:D39)</f>
        <v>4.5</v>
      </c>
      <c r="E40" s="476">
        <f>SUM(E38:E39)</f>
        <v>3.5</v>
      </c>
      <c r="F40" s="439">
        <f>SUM(F38:F39)</f>
        <v>1</v>
      </c>
      <c r="G40" s="439">
        <f>SUM(G38:G39)</f>
        <v>3.5</v>
      </c>
      <c r="H40" s="477" t="s">
        <v>61</v>
      </c>
      <c r="I40" s="478" t="s">
        <v>61</v>
      </c>
      <c r="J40" s="438">
        <f>SUM(J38:J39)</f>
        <v>90</v>
      </c>
      <c r="K40" s="439">
        <f>SUM(K38:K39)</f>
        <v>60</v>
      </c>
      <c r="L40" s="439">
        <f>SUM(L38)</f>
        <v>30</v>
      </c>
      <c r="M40" s="458"/>
      <c r="N40" s="340"/>
      <c r="O40" s="340"/>
      <c r="P40" s="340"/>
      <c r="Q40" s="340"/>
      <c r="R40" s="340"/>
      <c r="S40" s="340"/>
      <c r="T40" s="340"/>
    </row>
    <row r="41" spans="1:20" s="628" customFormat="1" ht="12.75">
      <c r="A41" s="480"/>
      <c r="B41" s="479" t="s">
        <v>168</v>
      </c>
      <c r="C41" s="480"/>
      <c r="D41" s="789">
        <f>SUM(G40)</f>
        <v>3.5</v>
      </c>
      <c r="E41" s="481"/>
      <c r="F41" s="482"/>
      <c r="G41" s="482"/>
      <c r="H41" s="483" t="s">
        <v>61</v>
      </c>
      <c r="I41" s="484" t="s">
        <v>61</v>
      </c>
      <c r="J41" s="485"/>
      <c r="K41" s="482"/>
      <c r="L41" s="482"/>
      <c r="M41" s="534"/>
      <c r="N41" s="340"/>
      <c r="O41" s="340"/>
      <c r="P41" s="340"/>
      <c r="Q41" s="340"/>
      <c r="R41" s="340"/>
      <c r="S41" s="340"/>
      <c r="T41" s="340"/>
    </row>
    <row r="42" spans="1:20" s="628" customFormat="1" ht="13.5" thickBot="1">
      <c r="A42" s="893"/>
      <c r="B42" s="894" t="s">
        <v>169</v>
      </c>
      <c r="C42" s="893"/>
      <c r="D42" s="895"/>
      <c r="E42" s="896"/>
      <c r="F42" s="526"/>
      <c r="G42" s="526"/>
      <c r="H42" s="526" t="s">
        <v>61</v>
      </c>
      <c r="I42" s="527" t="s">
        <v>61</v>
      </c>
      <c r="J42" s="897"/>
      <c r="K42" s="526"/>
      <c r="L42" s="526"/>
      <c r="M42" s="527"/>
      <c r="N42" s="340"/>
      <c r="O42" s="340"/>
      <c r="P42" s="340"/>
      <c r="Q42" s="340"/>
      <c r="R42" s="340"/>
      <c r="S42" s="340"/>
      <c r="T42" s="340"/>
    </row>
    <row r="43" spans="1:20" s="627" customFormat="1" ht="13.5" thickBot="1">
      <c r="A43" s="626" t="s">
        <v>8</v>
      </c>
      <c r="B43" s="424" t="s">
        <v>191</v>
      </c>
      <c r="C43" s="424"/>
      <c r="D43" s="408"/>
      <c r="E43" s="408"/>
      <c r="F43" s="408"/>
      <c r="G43" s="408"/>
      <c r="H43" s="408"/>
      <c r="I43" s="408"/>
      <c r="J43" s="408"/>
      <c r="K43" s="408"/>
      <c r="L43" s="408"/>
      <c r="M43" s="529"/>
      <c r="N43" s="340"/>
      <c r="O43" s="340"/>
      <c r="P43" s="340"/>
      <c r="Q43" s="340"/>
      <c r="R43" s="340"/>
      <c r="S43" s="340"/>
      <c r="T43" s="340"/>
    </row>
    <row r="44" spans="1:20" s="253" customFormat="1" ht="13.5" thickBot="1">
      <c r="A44" s="331">
        <v>1</v>
      </c>
      <c r="B44" s="249" t="s">
        <v>129</v>
      </c>
      <c r="C44" s="179" t="s">
        <v>5</v>
      </c>
      <c r="D44" s="186">
        <v>2</v>
      </c>
      <c r="E44" s="187">
        <v>1.5</v>
      </c>
      <c r="F44" s="188">
        <v>0.5</v>
      </c>
      <c r="G44" s="188">
        <v>2</v>
      </c>
      <c r="H44" s="188" t="s">
        <v>93</v>
      </c>
      <c r="I44" s="248" t="s">
        <v>35</v>
      </c>
      <c r="J44" s="184">
        <v>30</v>
      </c>
      <c r="K44" s="188"/>
      <c r="L44" s="188">
        <v>30</v>
      </c>
      <c r="M44" s="249"/>
      <c r="N44" s="340"/>
      <c r="O44" s="340"/>
      <c r="P44" s="340"/>
      <c r="Q44" s="340"/>
      <c r="R44" s="340"/>
      <c r="S44" s="340"/>
      <c r="T44" s="340"/>
    </row>
    <row r="45" spans="1:20" s="253" customFormat="1" ht="13.5" thickBot="1">
      <c r="A45" s="244">
        <v>2</v>
      </c>
      <c r="B45" s="180" t="s">
        <v>130</v>
      </c>
      <c r="C45" s="176" t="s">
        <v>5</v>
      </c>
      <c r="D45" s="189">
        <v>2</v>
      </c>
      <c r="E45" s="190">
        <v>1.5</v>
      </c>
      <c r="F45" s="191">
        <v>0.5</v>
      </c>
      <c r="G45" s="191">
        <v>2</v>
      </c>
      <c r="H45" s="188" t="s">
        <v>93</v>
      </c>
      <c r="I45" s="183" t="s">
        <v>35</v>
      </c>
      <c r="J45" s="184">
        <v>30</v>
      </c>
      <c r="K45" s="188"/>
      <c r="L45" s="248">
        <v>30</v>
      </c>
      <c r="M45" s="249"/>
      <c r="N45" s="340"/>
      <c r="O45" s="340"/>
      <c r="P45" s="340"/>
      <c r="Q45" s="340"/>
      <c r="R45" s="340"/>
      <c r="S45" s="340"/>
      <c r="T45" s="340"/>
    </row>
    <row r="46" spans="1:20" s="628" customFormat="1" ht="13.5" thickBot="1">
      <c r="A46" s="474"/>
      <c r="B46" s="473" t="s">
        <v>73</v>
      </c>
      <c r="C46" s="474"/>
      <c r="D46" s="475">
        <f>SUM(D44:D45)</f>
        <v>4</v>
      </c>
      <c r="E46" s="476">
        <f>SUM(E44:E45)</f>
        <v>3</v>
      </c>
      <c r="F46" s="439">
        <f>SUM(F44:F45)</f>
        <v>1</v>
      </c>
      <c r="G46" s="439">
        <f>SUM(G44:G45)</f>
        <v>4</v>
      </c>
      <c r="H46" s="477" t="s">
        <v>61</v>
      </c>
      <c r="I46" s="478" t="s">
        <v>61</v>
      </c>
      <c r="J46" s="438">
        <f>SUM(J44:J45)</f>
        <v>60</v>
      </c>
      <c r="K46" s="439"/>
      <c r="L46" s="439">
        <f>SUM(L44:L45)</f>
        <v>60</v>
      </c>
      <c r="M46" s="458"/>
      <c r="N46" s="340"/>
      <c r="O46" s="340"/>
      <c r="P46" s="340"/>
      <c r="Q46" s="340"/>
      <c r="R46" s="340"/>
      <c r="S46" s="340"/>
      <c r="T46" s="340"/>
    </row>
    <row r="47" spans="1:20" s="628" customFormat="1" ht="12.75">
      <c r="A47" s="480"/>
      <c r="B47" s="479" t="s">
        <v>168</v>
      </c>
      <c r="C47" s="480"/>
      <c r="D47" s="778">
        <f>SUM(G46)</f>
        <v>4</v>
      </c>
      <c r="E47" s="481"/>
      <c r="F47" s="482"/>
      <c r="G47" s="482"/>
      <c r="H47" s="483" t="s">
        <v>61</v>
      </c>
      <c r="I47" s="484" t="s">
        <v>61</v>
      </c>
      <c r="J47" s="485"/>
      <c r="K47" s="482"/>
      <c r="L47" s="482"/>
      <c r="M47" s="534"/>
      <c r="N47" s="340"/>
      <c r="O47" s="340"/>
      <c r="P47" s="340"/>
      <c r="Q47" s="340"/>
      <c r="R47" s="340"/>
      <c r="S47" s="340"/>
      <c r="T47" s="340"/>
    </row>
    <row r="48" spans="1:20" s="628" customFormat="1" ht="13.5" thickBot="1">
      <c r="A48" s="487"/>
      <c r="B48" s="486" t="s">
        <v>169</v>
      </c>
      <c r="C48" s="487"/>
      <c r="D48" s="779">
        <v>4</v>
      </c>
      <c r="E48" s="489"/>
      <c r="F48" s="490"/>
      <c r="G48" s="490"/>
      <c r="H48" s="491" t="s">
        <v>61</v>
      </c>
      <c r="I48" s="492" t="s">
        <v>61</v>
      </c>
      <c r="J48" s="891">
        <v>60</v>
      </c>
      <c r="K48" s="490"/>
      <c r="L48" s="490"/>
      <c r="M48" s="535"/>
      <c r="N48" s="340"/>
      <c r="O48" s="340"/>
      <c r="P48" s="340"/>
      <c r="Q48" s="340"/>
      <c r="R48" s="340"/>
      <c r="S48" s="340"/>
      <c r="T48" s="340"/>
    </row>
    <row r="49" spans="1:20" s="627" customFormat="1" ht="13.5" thickBot="1">
      <c r="A49" s="626" t="s">
        <v>56</v>
      </c>
      <c r="B49" s="424" t="s">
        <v>192</v>
      </c>
      <c r="C49" s="424"/>
      <c r="D49" s="408"/>
      <c r="E49" s="408"/>
      <c r="F49" s="408"/>
      <c r="G49" s="408"/>
      <c r="H49" s="408"/>
      <c r="I49" s="408"/>
      <c r="J49" s="408"/>
      <c r="K49" s="408"/>
      <c r="L49" s="408"/>
      <c r="M49" s="529"/>
      <c r="N49" s="340"/>
      <c r="O49" s="340"/>
      <c r="P49" s="340"/>
      <c r="Q49" s="340"/>
      <c r="R49" s="340"/>
      <c r="S49" s="340"/>
      <c r="T49" s="340"/>
    </row>
    <row r="50" spans="1:20" s="253" customFormat="1" ht="12.75">
      <c r="A50" s="272">
        <v>1</v>
      </c>
      <c r="B50" s="180" t="s">
        <v>161</v>
      </c>
      <c r="C50" s="176" t="s">
        <v>5</v>
      </c>
      <c r="D50" s="189">
        <v>3</v>
      </c>
      <c r="E50" s="190">
        <v>1.5</v>
      </c>
      <c r="F50" s="191">
        <v>1.5</v>
      </c>
      <c r="G50" s="191">
        <v>2</v>
      </c>
      <c r="H50" s="188" t="s">
        <v>93</v>
      </c>
      <c r="I50" s="188" t="s">
        <v>27</v>
      </c>
      <c r="J50" s="204">
        <v>30</v>
      </c>
      <c r="K50" s="191"/>
      <c r="L50" s="191">
        <v>30</v>
      </c>
      <c r="M50" s="182"/>
      <c r="N50" s="340"/>
      <c r="O50" s="340"/>
      <c r="P50" s="340"/>
      <c r="Q50" s="340"/>
      <c r="R50" s="340"/>
      <c r="S50" s="340"/>
      <c r="T50" s="340"/>
    </row>
    <row r="51" spans="1:20" s="253" customFormat="1" ht="13.5" thickBot="1">
      <c r="A51" s="272">
        <v>2</v>
      </c>
      <c r="B51" s="180" t="s">
        <v>162</v>
      </c>
      <c r="C51" s="176" t="s">
        <v>5</v>
      </c>
      <c r="D51" s="189">
        <v>3</v>
      </c>
      <c r="E51" s="190">
        <v>1.5</v>
      </c>
      <c r="F51" s="191">
        <v>1.5</v>
      </c>
      <c r="G51" s="191">
        <v>2</v>
      </c>
      <c r="H51" s="188" t="s">
        <v>93</v>
      </c>
      <c r="I51" s="182" t="s">
        <v>27</v>
      </c>
      <c r="J51" s="204">
        <v>30</v>
      </c>
      <c r="K51" s="191"/>
      <c r="L51" s="191">
        <v>30</v>
      </c>
      <c r="M51" s="182"/>
      <c r="N51" s="340"/>
      <c r="O51" s="340"/>
      <c r="P51" s="340"/>
      <c r="Q51" s="340"/>
      <c r="R51" s="340"/>
      <c r="S51" s="340"/>
      <c r="T51" s="340"/>
    </row>
    <row r="52" spans="1:20" s="628" customFormat="1" ht="13.5" thickBot="1">
      <c r="A52" s="474"/>
      <c r="B52" s="473" t="s">
        <v>73</v>
      </c>
      <c r="C52" s="474"/>
      <c r="D52" s="475">
        <f>SUM(D50:D51)</f>
        <v>6</v>
      </c>
      <c r="E52" s="476">
        <f>SUM(E50:E51)</f>
        <v>3</v>
      </c>
      <c r="F52" s="439">
        <f>SUM(F50:F51)</f>
        <v>3</v>
      </c>
      <c r="G52" s="439">
        <f>SUM(G50:G51)</f>
        <v>4</v>
      </c>
      <c r="H52" s="477" t="s">
        <v>61</v>
      </c>
      <c r="I52" s="478" t="s">
        <v>61</v>
      </c>
      <c r="J52" s="438">
        <f>SUM(J50:J51)</f>
        <v>60</v>
      </c>
      <c r="K52" s="439"/>
      <c r="L52" s="439">
        <f>SUM(L50:L51)</f>
        <v>60</v>
      </c>
      <c r="M52" s="458"/>
      <c r="N52" s="340"/>
      <c r="O52" s="340"/>
      <c r="P52" s="340"/>
      <c r="Q52" s="340"/>
      <c r="R52" s="340"/>
      <c r="S52" s="340"/>
      <c r="T52" s="340"/>
    </row>
    <row r="53" spans="1:20" s="628" customFormat="1" ht="12.75">
      <c r="A53" s="480"/>
      <c r="B53" s="479" t="s">
        <v>168</v>
      </c>
      <c r="C53" s="480"/>
      <c r="D53" s="778">
        <f>SUM(G52)</f>
        <v>4</v>
      </c>
      <c r="E53" s="481"/>
      <c r="F53" s="482"/>
      <c r="G53" s="482"/>
      <c r="H53" s="483" t="s">
        <v>61</v>
      </c>
      <c r="I53" s="484" t="s">
        <v>61</v>
      </c>
      <c r="J53" s="485"/>
      <c r="K53" s="482"/>
      <c r="L53" s="482"/>
      <c r="M53" s="534"/>
      <c r="N53" s="340"/>
      <c r="O53" s="340"/>
      <c r="P53" s="340"/>
      <c r="Q53" s="340"/>
      <c r="R53" s="340"/>
      <c r="S53" s="340"/>
      <c r="T53" s="340"/>
    </row>
    <row r="54" spans="1:20" s="628" customFormat="1" ht="13.5" thickBot="1">
      <c r="A54" s="487"/>
      <c r="B54" s="486" t="s">
        <v>169</v>
      </c>
      <c r="C54" s="487"/>
      <c r="D54" s="488"/>
      <c r="E54" s="489"/>
      <c r="F54" s="490"/>
      <c r="G54" s="490"/>
      <c r="H54" s="491" t="s">
        <v>61</v>
      </c>
      <c r="I54" s="492" t="s">
        <v>61</v>
      </c>
      <c r="J54" s="493"/>
      <c r="K54" s="490"/>
      <c r="L54" s="490"/>
      <c r="M54" s="535"/>
      <c r="N54" s="340"/>
      <c r="O54" s="340"/>
      <c r="P54" s="340"/>
      <c r="Q54" s="340"/>
      <c r="R54" s="340"/>
      <c r="S54" s="340"/>
      <c r="T54" s="340"/>
    </row>
    <row r="55" spans="1:20" s="627" customFormat="1" ht="13.5" thickBot="1">
      <c r="A55" s="626" t="s">
        <v>57</v>
      </c>
      <c r="B55" s="424" t="s">
        <v>9</v>
      </c>
      <c r="C55" s="424"/>
      <c r="D55" s="408"/>
      <c r="E55" s="408"/>
      <c r="F55" s="408"/>
      <c r="G55" s="408"/>
      <c r="H55" s="408"/>
      <c r="I55" s="408"/>
      <c r="J55" s="408"/>
      <c r="K55" s="408"/>
      <c r="L55" s="408"/>
      <c r="M55" s="529"/>
      <c r="N55" s="340"/>
      <c r="O55" s="340"/>
      <c r="P55" s="340"/>
      <c r="Q55" s="340"/>
      <c r="R55" s="340"/>
      <c r="S55" s="340"/>
      <c r="T55" s="340"/>
    </row>
    <row r="56" spans="1:20" s="253" customFormat="1" ht="12.75">
      <c r="A56" s="218">
        <v>1</v>
      </c>
      <c r="B56" s="202" t="s">
        <v>234</v>
      </c>
      <c r="C56" s="240" t="s">
        <v>5</v>
      </c>
      <c r="D56" s="287">
        <v>0.5</v>
      </c>
      <c r="E56" s="288">
        <v>0.5</v>
      </c>
      <c r="F56" s="199"/>
      <c r="G56" s="199"/>
      <c r="H56" s="282" t="s">
        <v>92</v>
      </c>
      <c r="I56" s="245" t="s">
        <v>27</v>
      </c>
      <c r="J56" s="240">
        <v>4</v>
      </c>
      <c r="K56" s="200">
        <v>4</v>
      </c>
      <c r="L56" s="200"/>
      <c r="M56" s="202"/>
      <c r="N56" s="340"/>
      <c r="O56" s="340"/>
      <c r="P56" s="340"/>
      <c r="Q56" s="340"/>
      <c r="R56" s="340"/>
      <c r="S56" s="340"/>
      <c r="T56" s="340"/>
    </row>
    <row r="57" spans="1:20" s="253" customFormat="1" ht="12.75">
      <c r="A57" s="208">
        <v>2</v>
      </c>
      <c r="B57" s="279" t="s">
        <v>71</v>
      </c>
      <c r="C57" s="220" t="s">
        <v>5</v>
      </c>
      <c r="D57" s="189">
        <v>0.25</v>
      </c>
      <c r="E57" s="190">
        <v>0.25</v>
      </c>
      <c r="F57" s="203"/>
      <c r="G57" s="203"/>
      <c r="H57" s="188" t="s">
        <v>92</v>
      </c>
      <c r="I57" s="204" t="s">
        <v>27</v>
      </c>
      <c r="J57" s="176">
        <v>2</v>
      </c>
      <c r="K57" s="191">
        <v>2</v>
      </c>
      <c r="L57" s="191"/>
      <c r="M57" s="279"/>
      <c r="N57" s="340"/>
      <c r="O57" s="340"/>
      <c r="P57" s="340"/>
      <c r="Q57" s="340"/>
      <c r="R57" s="340"/>
      <c r="S57" s="340"/>
      <c r="T57" s="340"/>
    </row>
    <row r="58" spans="1:20" s="253" customFormat="1" ht="12.75">
      <c r="A58" s="208">
        <v>3</v>
      </c>
      <c r="B58" s="279" t="s">
        <v>31</v>
      </c>
      <c r="C58" s="935" t="s">
        <v>5</v>
      </c>
      <c r="D58" s="189">
        <v>0.5</v>
      </c>
      <c r="E58" s="190">
        <v>0.5</v>
      </c>
      <c r="F58" s="203"/>
      <c r="G58" s="203"/>
      <c r="H58" s="191" t="s">
        <v>92</v>
      </c>
      <c r="I58" s="204" t="s">
        <v>27</v>
      </c>
      <c r="J58" s="176">
        <v>4</v>
      </c>
      <c r="K58" s="191">
        <v>4</v>
      </c>
      <c r="L58" s="191"/>
      <c r="M58" s="279"/>
      <c r="N58" s="340"/>
      <c r="O58" s="340"/>
      <c r="P58" s="340"/>
      <c r="Q58" s="340"/>
      <c r="R58" s="340"/>
      <c r="S58" s="340"/>
      <c r="T58" s="340"/>
    </row>
    <row r="59" spans="1:20" s="253" customFormat="1" ht="13.5" thickBot="1">
      <c r="A59" s="331">
        <v>4</v>
      </c>
      <c r="B59" s="249" t="s">
        <v>30</v>
      </c>
      <c r="C59" s="219" t="s">
        <v>5</v>
      </c>
      <c r="D59" s="186">
        <v>0.25</v>
      </c>
      <c r="E59" s="187">
        <v>0.25</v>
      </c>
      <c r="F59" s="247"/>
      <c r="G59" s="247"/>
      <c r="H59" s="191" t="s">
        <v>92</v>
      </c>
      <c r="I59" s="248" t="s">
        <v>27</v>
      </c>
      <c r="J59" s="184">
        <v>2</v>
      </c>
      <c r="K59" s="188">
        <v>2</v>
      </c>
      <c r="L59" s="188"/>
      <c r="M59" s="249"/>
      <c r="N59" s="340"/>
      <c r="O59" s="340"/>
      <c r="P59" s="340"/>
      <c r="Q59" s="340"/>
      <c r="R59" s="340"/>
      <c r="S59" s="340"/>
      <c r="T59" s="340"/>
    </row>
    <row r="60" spans="1:20" s="627" customFormat="1" ht="13.5" thickBot="1">
      <c r="A60" s="620" t="s">
        <v>58</v>
      </c>
      <c r="B60" s="633"/>
      <c r="C60" s="644"/>
      <c r="D60" s="644"/>
      <c r="E60" s="645"/>
      <c r="F60" s="637"/>
      <c r="G60" s="637"/>
      <c r="H60" s="635" t="s">
        <v>61</v>
      </c>
      <c r="I60" s="635" t="s">
        <v>61</v>
      </c>
      <c r="J60" s="636"/>
      <c r="K60" s="637"/>
      <c r="L60" s="644"/>
      <c r="M60" s="529"/>
      <c r="N60" s="340"/>
      <c r="O60" s="340"/>
      <c r="P60" s="340"/>
      <c r="Q60" s="340"/>
      <c r="R60" s="340"/>
      <c r="S60" s="340"/>
      <c r="T60" s="340"/>
    </row>
    <row r="61" spans="1:20" s="380" customFormat="1" ht="13.5" thickBot="1">
      <c r="A61" s="1122" t="s">
        <v>101</v>
      </c>
      <c r="B61" s="1123"/>
      <c r="C61" s="930"/>
      <c r="D61" s="1057">
        <f>SUM(D56:D60,D52,D46,D40,D34,D25)</f>
        <v>30</v>
      </c>
      <c r="E61" s="419">
        <f>SUM(E56:E60,E52,E46,E40,E34,E25)</f>
        <v>19</v>
      </c>
      <c r="F61" s="1052">
        <f>SUM(F25,F34,F40,F46,F52)</f>
        <v>11</v>
      </c>
      <c r="G61" s="1052">
        <f>SUM(G52,G46,G40,G34,G25)</f>
        <v>23.5</v>
      </c>
      <c r="H61" s="382"/>
      <c r="I61" s="381"/>
      <c r="J61" s="540">
        <f>SUM(J56:J60,J52,J46,J40,J34,J25)</f>
        <v>402</v>
      </c>
      <c r="K61" s="384">
        <f>SUM(K56:K60,K40)</f>
        <v>72</v>
      </c>
      <c r="L61" s="385">
        <f>SUM(L52,L46,L40,L34,L25)</f>
        <v>330</v>
      </c>
      <c r="M61" s="652"/>
      <c r="N61" s="544"/>
      <c r="O61" s="544"/>
      <c r="P61" s="544"/>
      <c r="Q61" s="544"/>
      <c r="R61" s="544"/>
      <c r="S61" s="544"/>
      <c r="T61" s="544"/>
    </row>
    <row r="62" spans="1:20" ht="12.75">
      <c r="A62" s="721"/>
      <c r="B62" s="720"/>
      <c r="C62" s="721"/>
      <c r="D62" s="721"/>
      <c r="E62" s="721"/>
      <c r="F62" s="721"/>
      <c r="G62" s="707"/>
      <c r="H62" s="707"/>
      <c r="I62" s="707"/>
      <c r="J62" s="707"/>
      <c r="K62" s="707"/>
      <c r="L62" s="707"/>
      <c r="M62" s="707"/>
      <c r="N62" s="544"/>
      <c r="O62" s="544"/>
      <c r="P62" s="544"/>
      <c r="Q62" s="544"/>
      <c r="R62" s="544"/>
      <c r="S62" s="544"/>
      <c r="T62" s="544"/>
    </row>
    <row r="63" spans="1:20" ht="12.75">
      <c r="A63" s="721"/>
      <c r="B63" s="720"/>
      <c r="C63" s="721"/>
      <c r="D63" s="721"/>
      <c r="E63" s="721"/>
      <c r="F63" s="721"/>
      <c r="G63" s="707"/>
      <c r="H63" s="707"/>
      <c r="I63" s="707"/>
      <c r="J63" s="707"/>
      <c r="K63" s="707"/>
      <c r="L63" s="707"/>
      <c r="M63" s="707"/>
      <c r="N63" s="544"/>
      <c r="O63" s="544"/>
      <c r="P63" s="544"/>
      <c r="Q63" s="544"/>
      <c r="R63" s="544"/>
      <c r="S63" s="544"/>
      <c r="T63" s="544"/>
    </row>
    <row r="64" spans="1:20" ht="12.75">
      <c r="A64" s="729"/>
      <c r="B64" s="729"/>
      <c r="C64" s="707"/>
      <c r="D64" s="707"/>
      <c r="E64" s="707"/>
      <c r="F64" s="707"/>
      <c r="G64" s="707"/>
      <c r="H64" s="707"/>
      <c r="I64" s="707"/>
      <c r="J64" s="707"/>
      <c r="K64" s="707"/>
      <c r="L64" s="707"/>
      <c r="M64" s="707"/>
      <c r="N64" s="544"/>
      <c r="O64" s="544"/>
      <c r="P64" s="544"/>
      <c r="Q64" s="544"/>
      <c r="R64" s="544"/>
      <c r="S64" s="544"/>
      <c r="T64" s="544"/>
    </row>
    <row r="65" spans="1:20" ht="12.75">
      <c r="A65" s="721"/>
      <c r="B65" s="720"/>
      <c r="C65" s="721"/>
      <c r="D65" s="721"/>
      <c r="E65" s="721"/>
      <c r="F65" s="721"/>
      <c r="G65" s="707"/>
      <c r="H65" s="707"/>
      <c r="I65" s="707"/>
      <c r="J65" s="707"/>
      <c r="K65" s="707"/>
      <c r="L65" s="707"/>
      <c r="M65" s="707"/>
      <c r="N65" s="544"/>
      <c r="O65" s="544"/>
      <c r="P65" s="544"/>
      <c r="Q65" s="544"/>
      <c r="R65" s="544"/>
      <c r="S65" s="544"/>
      <c r="T65" s="544"/>
    </row>
    <row r="66" spans="1:20" ht="12.75">
      <c r="A66" s="707"/>
      <c r="B66" s="707"/>
      <c r="C66" s="707"/>
      <c r="D66" s="707"/>
      <c r="E66" s="707"/>
      <c r="F66" s="707"/>
      <c r="G66" s="707"/>
      <c r="H66" s="707"/>
      <c r="I66" s="707"/>
      <c r="J66" s="707"/>
      <c r="K66" s="707"/>
      <c r="L66" s="707"/>
      <c r="M66" s="707"/>
      <c r="N66" s="544"/>
      <c r="O66" s="544"/>
      <c r="P66" s="544"/>
      <c r="Q66" s="544"/>
      <c r="R66" s="544"/>
      <c r="S66" s="544"/>
      <c r="T66" s="544"/>
    </row>
    <row r="67" spans="1:20" ht="15.75">
      <c r="A67" s="1155" t="s">
        <v>85</v>
      </c>
      <c r="B67" s="1156"/>
      <c r="C67" s="1156"/>
      <c r="D67" s="1156"/>
      <c r="E67" s="1156"/>
      <c r="F67" s="1156"/>
      <c r="G67" s="1156"/>
      <c r="H67" s="1156"/>
      <c r="I67" s="1156"/>
      <c r="J67" s="1156"/>
      <c r="K67" s="1156"/>
      <c r="L67" s="1156"/>
      <c r="M67" s="1156"/>
      <c r="N67" s="544"/>
      <c r="O67" s="544"/>
      <c r="P67" s="544"/>
      <c r="Q67" s="544"/>
      <c r="R67" s="544"/>
      <c r="S67" s="544"/>
      <c r="T67" s="544"/>
    </row>
    <row r="68" spans="1:20" ht="15.75">
      <c r="A68" s="1155" t="s">
        <v>213</v>
      </c>
      <c r="B68" s="1155"/>
      <c r="C68" s="1155"/>
      <c r="D68" s="1155"/>
      <c r="E68" s="1155"/>
      <c r="F68" s="1155"/>
      <c r="G68" s="1155"/>
      <c r="H68" s="1155"/>
      <c r="I68" s="1155"/>
      <c r="J68" s="1155"/>
      <c r="K68" s="1155"/>
      <c r="L68" s="1155"/>
      <c r="M68" s="1155"/>
      <c r="N68" s="544"/>
      <c r="O68" s="544"/>
      <c r="P68" s="544"/>
      <c r="Q68" s="544"/>
      <c r="R68" s="544"/>
      <c r="S68" s="544"/>
      <c r="T68" s="544"/>
    </row>
    <row r="69" spans="1:20" ht="15.75">
      <c r="A69" s="708"/>
      <c r="B69" s="708"/>
      <c r="C69" s="708"/>
      <c r="D69" s="708"/>
      <c r="E69" s="708"/>
      <c r="F69" s="708"/>
      <c r="G69" s="708"/>
      <c r="H69" s="708"/>
      <c r="I69" s="708"/>
      <c r="J69" s="708"/>
      <c r="K69" s="708"/>
      <c r="L69" s="708"/>
      <c r="M69" s="708"/>
      <c r="N69" s="544"/>
      <c r="O69" s="544"/>
      <c r="P69" s="544"/>
      <c r="Q69" s="544"/>
      <c r="R69" s="544"/>
      <c r="S69" s="544"/>
      <c r="T69" s="544"/>
    </row>
    <row r="70" spans="1:20" ht="12.75">
      <c r="A70" s="710"/>
      <c r="B70" s="727" t="s">
        <v>83</v>
      </c>
      <c r="C70" s="712"/>
      <c r="D70" s="710"/>
      <c r="E70" s="710"/>
      <c r="F70" s="710"/>
      <c r="G70" s="710"/>
      <c r="H70" s="710"/>
      <c r="I70" s="710"/>
      <c r="J70" s="710"/>
      <c r="K70" s="710"/>
      <c r="L70" s="710"/>
      <c r="M70" s="710"/>
      <c r="N70" s="544"/>
      <c r="O70" s="544"/>
      <c r="P70" s="544"/>
      <c r="Q70" s="544"/>
      <c r="R70" s="544"/>
      <c r="S70" s="544"/>
      <c r="T70" s="544"/>
    </row>
    <row r="71" spans="1:20" ht="12.75">
      <c r="A71" s="544"/>
      <c r="B71" s="728" t="s">
        <v>80</v>
      </c>
      <c r="C71" s="544"/>
      <c r="D71" s="544"/>
      <c r="E71" s="544"/>
      <c r="F71" s="544"/>
      <c r="G71" s="544"/>
      <c r="H71" s="544"/>
      <c r="I71" s="544"/>
      <c r="J71" s="544"/>
      <c r="K71" s="544"/>
      <c r="L71" s="544"/>
      <c r="M71" s="544"/>
      <c r="N71" s="544"/>
      <c r="O71" s="544"/>
      <c r="P71" s="544"/>
      <c r="Q71" s="544"/>
      <c r="R71" s="544"/>
      <c r="S71" s="544"/>
      <c r="T71" s="544"/>
    </row>
    <row r="72" spans="1:20" ht="12.75">
      <c r="A72" s="544"/>
      <c r="B72" s="544" t="s">
        <v>127</v>
      </c>
      <c r="C72" s="544"/>
      <c r="D72" s="544"/>
      <c r="E72" s="544"/>
      <c r="F72" s="544"/>
      <c r="G72" s="544"/>
      <c r="H72" s="544"/>
      <c r="I72" s="544"/>
      <c r="J72" s="544"/>
      <c r="K72" s="544"/>
      <c r="L72" s="544"/>
      <c r="M72" s="544"/>
      <c r="N72" s="544"/>
      <c r="O72" s="544"/>
      <c r="P72" s="544"/>
      <c r="Q72" s="544"/>
      <c r="R72" s="544"/>
      <c r="S72" s="544"/>
      <c r="T72" s="544"/>
    </row>
    <row r="73" spans="1:20" ht="12.75">
      <c r="A73" s="544"/>
      <c r="B73" s="728" t="s">
        <v>128</v>
      </c>
      <c r="C73" s="544"/>
      <c r="D73" s="544"/>
      <c r="E73" s="544"/>
      <c r="F73" s="544"/>
      <c r="G73" s="544"/>
      <c r="H73" s="544"/>
      <c r="I73" s="544"/>
      <c r="J73" s="544"/>
      <c r="K73" s="544"/>
      <c r="L73" s="544"/>
      <c r="M73" s="544"/>
      <c r="N73" s="544"/>
      <c r="O73" s="544"/>
      <c r="P73" s="544"/>
      <c r="Q73" s="544"/>
      <c r="R73" s="544"/>
      <c r="S73" s="544"/>
      <c r="T73" s="544"/>
    </row>
    <row r="74" spans="1:20" ht="12.75">
      <c r="A74" s="544"/>
      <c r="B74" s="544" t="s">
        <v>82</v>
      </c>
      <c r="C74" s="544"/>
      <c r="D74" s="544"/>
      <c r="E74" s="544"/>
      <c r="F74" s="544"/>
      <c r="G74" s="544"/>
      <c r="H74" s="544"/>
      <c r="I74" s="544"/>
      <c r="J74" s="544"/>
      <c r="K74" s="544"/>
      <c r="L74" s="544"/>
      <c r="M74" s="544"/>
      <c r="N74" s="544"/>
      <c r="O74" s="544"/>
      <c r="P74" s="544"/>
      <c r="Q74" s="544"/>
      <c r="R74" s="544"/>
      <c r="S74" s="544"/>
      <c r="T74" s="544"/>
    </row>
    <row r="75" spans="1:20" ht="12.75">
      <c r="A75" s="544"/>
      <c r="B75" s="544"/>
      <c r="C75" s="544"/>
      <c r="D75" s="544"/>
      <c r="E75" s="544"/>
      <c r="F75" s="544"/>
      <c r="G75" s="544"/>
      <c r="H75" s="544"/>
      <c r="I75" s="544"/>
      <c r="J75" s="544"/>
      <c r="K75" s="544"/>
      <c r="L75" s="544"/>
      <c r="M75" s="544"/>
      <c r="N75" s="544"/>
      <c r="O75" s="544"/>
      <c r="P75" s="544"/>
      <c r="Q75" s="544"/>
      <c r="R75" s="544"/>
      <c r="S75" s="544"/>
      <c r="T75" s="544"/>
    </row>
    <row r="76" spans="1:20" ht="13.5" thickBot="1">
      <c r="A76" s="544"/>
      <c r="B76" s="714" t="s">
        <v>102</v>
      </c>
      <c r="C76" s="544"/>
      <c r="D76" s="544"/>
      <c r="E76" s="544"/>
      <c r="F76" s="544"/>
      <c r="G76" s="565"/>
      <c r="H76" s="544"/>
      <c r="I76" s="544"/>
      <c r="J76" s="544"/>
      <c r="K76" s="544"/>
      <c r="L76" s="544"/>
      <c r="M76" s="544"/>
      <c r="N76" s="544"/>
      <c r="O76" s="544"/>
      <c r="P76" s="544"/>
      <c r="Q76" s="544"/>
      <c r="R76" s="544"/>
      <c r="S76" s="544"/>
      <c r="T76" s="544"/>
    </row>
    <row r="77" spans="1:20" ht="12.75">
      <c r="A77" s="65" t="s">
        <v>0</v>
      </c>
      <c r="B77" s="66"/>
      <c r="C77" s="73"/>
      <c r="D77" s="1111" t="s">
        <v>46</v>
      </c>
      <c r="E77" s="1112"/>
      <c r="F77" s="1112"/>
      <c r="G77" s="96" t="s">
        <v>34</v>
      </c>
      <c r="H77" s="3" t="s">
        <v>1</v>
      </c>
      <c r="I77" s="75" t="s">
        <v>39</v>
      </c>
      <c r="J77" s="1161" t="s">
        <v>49</v>
      </c>
      <c r="K77" s="1162"/>
      <c r="L77" s="1162"/>
      <c r="M77" s="1163"/>
      <c r="N77" s="544"/>
      <c r="O77" s="544"/>
      <c r="P77" s="544"/>
      <c r="Q77" s="544"/>
      <c r="R77" s="544"/>
      <c r="S77" s="544"/>
      <c r="T77" s="544"/>
    </row>
    <row r="78" spans="1:20" ht="12.75">
      <c r="A78" s="74"/>
      <c r="B78" s="67" t="s">
        <v>10</v>
      </c>
      <c r="C78" s="131" t="s">
        <v>37</v>
      </c>
      <c r="D78" s="78" t="s">
        <v>2</v>
      </c>
      <c r="E78" s="17" t="s">
        <v>43</v>
      </c>
      <c r="F78" s="81" t="s">
        <v>22</v>
      </c>
      <c r="G78" s="93" t="s">
        <v>47</v>
      </c>
      <c r="H78" s="7" t="s">
        <v>45</v>
      </c>
      <c r="I78" s="76" t="s">
        <v>40</v>
      </c>
      <c r="J78" s="166" t="s">
        <v>2</v>
      </c>
      <c r="K78" s="1116" t="s">
        <v>50</v>
      </c>
      <c r="L78" s="1116"/>
      <c r="M78" s="70" t="s">
        <v>152</v>
      </c>
      <c r="N78" s="544"/>
      <c r="O78" s="544"/>
      <c r="P78" s="544"/>
      <c r="Q78" s="544"/>
      <c r="R78" s="544"/>
      <c r="S78" s="544"/>
      <c r="T78" s="544"/>
    </row>
    <row r="79" spans="1:20" ht="12.75">
      <c r="A79" s="4"/>
      <c r="B79" s="67" t="s">
        <v>3</v>
      </c>
      <c r="C79" s="80"/>
      <c r="D79" s="55"/>
      <c r="E79" s="17" t="s">
        <v>11</v>
      </c>
      <c r="F79" s="38" t="s">
        <v>28</v>
      </c>
      <c r="G79" s="94" t="s">
        <v>68</v>
      </c>
      <c r="H79" s="7"/>
      <c r="I79" s="77" t="s">
        <v>41</v>
      </c>
      <c r="J79" s="86"/>
      <c r="K79" s="84" t="s">
        <v>12</v>
      </c>
      <c r="L79" s="125" t="s">
        <v>13</v>
      </c>
      <c r="M79" s="79"/>
      <c r="N79" s="544"/>
      <c r="O79" s="544"/>
      <c r="P79" s="544"/>
      <c r="Q79" s="544"/>
      <c r="R79" s="544"/>
      <c r="S79" s="544"/>
      <c r="T79" s="544"/>
    </row>
    <row r="80" spans="1:20" ht="12.75">
      <c r="A80" s="55"/>
      <c r="B80" s="67"/>
      <c r="C80" s="6"/>
      <c r="D80" s="55"/>
      <c r="E80" s="17" t="s">
        <v>38</v>
      </c>
      <c r="F80" s="68" t="s">
        <v>23</v>
      </c>
      <c r="G80" s="85" t="s">
        <v>69</v>
      </c>
      <c r="H80" s="6"/>
      <c r="I80" s="76" t="s">
        <v>42</v>
      </c>
      <c r="J80" s="87"/>
      <c r="K80" s="52"/>
      <c r="L80" s="95"/>
      <c r="M80" s="39"/>
      <c r="N80" s="544"/>
      <c r="O80" s="544"/>
      <c r="P80" s="544"/>
      <c r="Q80" s="544"/>
      <c r="R80" s="544"/>
      <c r="S80" s="544"/>
      <c r="T80" s="544"/>
    </row>
    <row r="81" spans="1:20" ht="12.75">
      <c r="A81" s="55"/>
      <c r="B81" s="56"/>
      <c r="C81" s="37"/>
      <c r="D81" s="55"/>
      <c r="E81" s="17" t="s">
        <v>44</v>
      </c>
      <c r="F81" s="68"/>
      <c r="G81" s="85" t="s">
        <v>26</v>
      </c>
      <c r="H81" s="8"/>
      <c r="I81" s="55" t="s">
        <v>70</v>
      </c>
      <c r="J81" s="26"/>
      <c r="K81" s="52"/>
      <c r="L81" s="16"/>
      <c r="M81" s="27"/>
      <c r="N81" s="544"/>
      <c r="O81" s="544"/>
      <c r="P81" s="544"/>
      <c r="Q81" s="544"/>
      <c r="R81" s="544"/>
      <c r="S81" s="544"/>
      <c r="T81" s="544"/>
    </row>
    <row r="82" spans="1:20" ht="12.75">
      <c r="A82" s="55"/>
      <c r="B82" s="56"/>
      <c r="C82" s="37"/>
      <c r="D82" s="55"/>
      <c r="E82" s="17"/>
      <c r="F82" s="68"/>
      <c r="G82" s="85"/>
      <c r="H82" s="8"/>
      <c r="I82" s="55"/>
      <c r="J82" s="26"/>
      <c r="K82" s="52"/>
      <c r="L82" s="16"/>
      <c r="M82" s="27"/>
      <c r="N82" s="544"/>
      <c r="O82" s="544"/>
      <c r="P82" s="544"/>
      <c r="Q82" s="544"/>
      <c r="R82" s="544"/>
      <c r="S82" s="544"/>
      <c r="T82" s="544"/>
    </row>
    <row r="83" spans="1:20" ht="13.5" thickBot="1">
      <c r="A83" s="10"/>
      <c r="B83" s="43"/>
      <c r="C83" s="11"/>
      <c r="D83" s="10"/>
      <c r="E83" s="69"/>
      <c r="F83" s="82"/>
      <c r="G83" s="69"/>
      <c r="H83" s="11"/>
      <c r="I83" s="10"/>
      <c r="J83" s="28"/>
      <c r="K83" s="53"/>
      <c r="L83" s="23"/>
      <c r="M83" s="29"/>
      <c r="N83" s="544"/>
      <c r="O83" s="544"/>
      <c r="P83" s="544"/>
      <c r="Q83" s="544"/>
      <c r="R83" s="544"/>
      <c r="S83" s="544"/>
      <c r="T83" s="544"/>
    </row>
    <row r="84" spans="1:20" ht="13.5" thickBot="1">
      <c r="A84" s="10"/>
      <c r="B84" s="22" t="s">
        <v>36</v>
      </c>
      <c r="C84" s="36"/>
      <c r="D84" s="11"/>
      <c r="E84" s="11"/>
      <c r="F84" s="11"/>
      <c r="G84" s="11"/>
      <c r="H84" s="11"/>
      <c r="I84" s="11"/>
      <c r="J84" s="11"/>
      <c r="K84" s="11"/>
      <c r="L84" s="11"/>
      <c r="M84" s="12"/>
      <c r="N84" s="544"/>
      <c r="O84" s="544"/>
      <c r="P84" s="544"/>
      <c r="Q84" s="544"/>
      <c r="R84" s="544"/>
      <c r="S84" s="544"/>
      <c r="T84" s="544"/>
    </row>
    <row r="85" spans="1:20" s="396" customFormat="1" ht="12.75">
      <c r="A85" s="421" t="s">
        <v>5</v>
      </c>
      <c r="B85" s="401" t="s">
        <v>188</v>
      </c>
      <c r="C85" s="401"/>
      <c r="D85" s="422"/>
      <c r="E85" s="422"/>
      <c r="F85" s="422"/>
      <c r="G85" s="422"/>
      <c r="H85" s="422"/>
      <c r="I85" s="422"/>
      <c r="J85" s="422"/>
      <c r="K85" s="422"/>
      <c r="L85" s="422"/>
      <c r="M85" s="423"/>
      <c r="N85" s="544"/>
      <c r="O85" s="544"/>
      <c r="P85" s="544"/>
      <c r="Q85" s="544"/>
      <c r="R85" s="544"/>
      <c r="S85" s="544"/>
      <c r="T85" s="544"/>
    </row>
    <row r="86" spans="1:20" s="59" customFormat="1" ht="13.5" thickBot="1">
      <c r="A86" s="33">
        <v>1</v>
      </c>
      <c r="B86" s="181" t="s">
        <v>120</v>
      </c>
      <c r="C86" s="164" t="s">
        <v>6</v>
      </c>
      <c r="D86" s="173">
        <v>2</v>
      </c>
      <c r="E86" s="174">
        <v>1</v>
      </c>
      <c r="F86" s="175">
        <v>1</v>
      </c>
      <c r="G86" s="175">
        <v>2</v>
      </c>
      <c r="H86" s="188" t="s">
        <v>100</v>
      </c>
      <c r="I86" s="162" t="s">
        <v>35</v>
      </c>
      <c r="J86" s="71">
        <v>30</v>
      </c>
      <c r="K86" s="15"/>
      <c r="L86" s="18">
        <v>30</v>
      </c>
      <c r="M86" s="21"/>
      <c r="N86" s="685"/>
      <c r="O86" s="685"/>
      <c r="P86" s="685"/>
      <c r="Q86" s="685"/>
      <c r="R86" s="685"/>
      <c r="S86" s="685"/>
      <c r="T86" s="685"/>
    </row>
    <row r="87" spans="1:20" s="440" customFormat="1" ht="13.5" thickBot="1">
      <c r="A87" s="431"/>
      <c r="B87" s="432" t="s">
        <v>73</v>
      </c>
      <c r="C87" s="431"/>
      <c r="D87" s="433">
        <f>SUM(D86)</f>
        <v>2</v>
      </c>
      <c r="E87" s="434">
        <f>SUM(E86)</f>
        <v>1</v>
      </c>
      <c r="F87" s="435">
        <f>SUM(F86)</f>
        <v>1</v>
      </c>
      <c r="G87" s="435">
        <f>SUM(G86)</f>
        <v>2</v>
      </c>
      <c r="H87" s="436" t="s">
        <v>61</v>
      </c>
      <c r="I87" s="437" t="s">
        <v>61</v>
      </c>
      <c r="J87" s="438">
        <f>SUM(J86:J86)</f>
        <v>30</v>
      </c>
      <c r="K87" s="439"/>
      <c r="L87" s="439">
        <f>SUM(L86:L86)</f>
        <v>30</v>
      </c>
      <c r="M87" s="458"/>
      <c r="N87" s="544"/>
      <c r="O87" s="544"/>
      <c r="P87" s="544"/>
      <c r="Q87" s="544"/>
      <c r="R87" s="544"/>
      <c r="S87" s="544"/>
      <c r="T87" s="544"/>
    </row>
    <row r="88" spans="1:20" s="440" customFormat="1" ht="12.75">
      <c r="A88" s="441"/>
      <c r="B88" s="442" t="s">
        <v>74</v>
      </c>
      <c r="C88" s="441"/>
      <c r="D88" s="778">
        <f>SUM(G87)</f>
        <v>2</v>
      </c>
      <c r="E88" s="443"/>
      <c r="F88" s="444"/>
      <c r="G88" s="444"/>
      <c r="H88" s="445" t="s">
        <v>61</v>
      </c>
      <c r="I88" s="446" t="s">
        <v>61</v>
      </c>
      <c r="J88" s="447"/>
      <c r="K88" s="444"/>
      <c r="L88" s="444"/>
      <c r="M88" s="448"/>
      <c r="N88" s="544"/>
      <c r="O88" s="544"/>
      <c r="P88" s="544"/>
      <c r="Q88" s="544"/>
      <c r="R88" s="544"/>
      <c r="S88" s="544"/>
      <c r="T88" s="544"/>
    </row>
    <row r="89" spans="1:20" s="440" customFormat="1" ht="13.5" thickBot="1">
      <c r="A89" s="449"/>
      <c r="B89" s="450" t="s">
        <v>75</v>
      </c>
      <c r="C89" s="449"/>
      <c r="D89" s="779">
        <v>2</v>
      </c>
      <c r="E89" s="451"/>
      <c r="F89" s="452"/>
      <c r="G89" s="452"/>
      <c r="H89" s="453" t="s">
        <v>61</v>
      </c>
      <c r="I89" s="454" t="s">
        <v>61</v>
      </c>
      <c r="J89" s="891">
        <v>30</v>
      </c>
      <c r="K89" s="452"/>
      <c r="L89" s="452"/>
      <c r="M89" s="456"/>
      <c r="N89" s="544"/>
      <c r="O89" s="544"/>
      <c r="P89" s="544"/>
      <c r="Q89" s="544"/>
      <c r="R89" s="544"/>
      <c r="S89" s="544"/>
      <c r="T89" s="544"/>
    </row>
    <row r="90" spans="1:20" s="396" customFormat="1" ht="13.5" thickBot="1">
      <c r="A90" s="406" t="s">
        <v>6</v>
      </c>
      <c r="B90" s="407" t="s">
        <v>189</v>
      </c>
      <c r="C90" s="407"/>
      <c r="D90" s="407"/>
      <c r="E90" s="407"/>
      <c r="F90" s="409"/>
      <c r="G90" s="509"/>
      <c r="H90" s="409"/>
      <c r="I90" s="409"/>
      <c r="J90" s="409"/>
      <c r="K90" s="409"/>
      <c r="L90" s="409"/>
      <c r="M90" s="410"/>
      <c r="N90" s="544"/>
      <c r="O90" s="544"/>
      <c r="P90" s="544"/>
      <c r="Q90" s="544"/>
      <c r="R90" s="544"/>
      <c r="S90" s="544"/>
      <c r="T90" s="544"/>
    </row>
    <row r="91" spans="1:20" ht="12.75">
      <c r="A91" s="133">
        <v>1</v>
      </c>
      <c r="B91" s="161" t="s">
        <v>94</v>
      </c>
      <c r="C91" s="44"/>
      <c r="D91" s="46"/>
      <c r="E91" s="209"/>
      <c r="F91" s="203"/>
      <c r="G91" s="129"/>
      <c r="H91" s="172" t="s">
        <v>231</v>
      </c>
      <c r="I91" s="48"/>
      <c r="J91" s="40"/>
      <c r="K91" s="31"/>
      <c r="L91" s="31"/>
      <c r="M91" s="32"/>
      <c r="N91" s="544"/>
      <c r="O91" s="544"/>
      <c r="P91" s="544"/>
      <c r="Q91" s="544"/>
      <c r="R91" s="544"/>
      <c r="S91" s="544"/>
      <c r="T91" s="544"/>
    </row>
    <row r="92" spans="1:20" ht="12.75">
      <c r="A92" s="33"/>
      <c r="B92" s="163" t="s">
        <v>95</v>
      </c>
      <c r="C92" s="164" t="s">
        <v>6</v>
      </c>
      <c r="D92" s="173">
        <v>3</v>
      </c>
      <c r="E92" s="187">
        <v>1.5</v>
      </c>
      <c r="F92" s="187">
        <v>1.5</v>
      </c>
      <c r="G92" s="175">
        <v>3</v>
      </c>
      <c r="H92" s="188" t="s">
        <v>154</v>
      </c>
      <c r="I92" s="20" t="s">
        <v>27</v>
      </c>
      <c r="J92" s="71">
        <v>30</v>
      </c>
      <c r="K92" s="15"/>
      <c r="L92" s="18">
        <v>30</v>
      </c>
      <c r="M92" s="21"/>
      <c r="N92" s="544"/>
      <c r="O92" s="544"/>
      <c r="P92" s="544"/>
      <c r="Q92" s="544"/>
      <c r="R92" s="544"/>
      <c r="S92" s="544"/>
      <c r="T92" s="544"/>
    </row>
    <row r="93" spans="1:20" ht="12.75">
      <c r="A93" s="33"/>
      <c r="B93" s="34" t="s">
        <v>96</v>
      </c>
      <c r="C93" s="164" t="s">
        <v>6</v>
      </c>
      <c r="D93" s="173">
        <v>3</v>
      </c>
      <c r="E93" s="187">
        <v>1.5</v>
      </c>
      <c r="F93" s="187">
        <v>1.5</v>
      </c>
      <c r="G93" s="175">
        <v>3</v>
      </c>
      <c r="H93" s="188" t="s">
        <v>154</v>
      </c>
      <c r="I93" s="20" t="s">
        <v>27</v>
      </c>
      <c r="J93" s="71">
        <v>30</v>
      </c>
      <c r="K93" s="15"/>
      <c r="L93" s="18">
        <v>30</v>
      </c>
      <c r="M93" s="21"/>
      <c r="N93" s="544"/>
      <c r="O93" s="544"/>
      <c r="P93" s="544"/>
      <c r="Q93" s="544"/>
      <c r="R93" s="544"/>
      <c r="S93" s="544"/>
      <c r="T93" s="544"/>
    </row>
    <row r="94" spans="1:20" ht="13.5" thickBot="1">
      <c r="A94" s="33"/>
      <c r="B94" s="34" t="s">
        <v>97</v>
      </c>
      <c r="C94" s="164" t="s">
        <v>6</v>
      </c>
      <c r="D94" s="173">
        <v>3</v>
      </c>
      <c r="E94" s="187">
        <v>1.5</v>
      </c>
      <c r="F94" s="187">
        <v>1.5</v>
      </c>
      <c r="G94" s="175">
        <v>3</v>
      </c>
      <c r="H94" s="188" t="s">
        <v>154</v>
      </c>
      <c r="I94" s="20" t="s">
        <v>27</v>
      </c>
      <c r="J94" s="71">
        <v>30</v>
      </c>
      <c r="K94" s="15"/>
      <c r="L94" s="18">
        <v>30</v>
      </c>
      <c r="M94" s="21"/>
      <c r="N94" s="544"/>
      <c r="O94" s="544"/>
      <c r="P94" s="544"/>
      <c r="Q94" s="544"/>
      <c r="R94" s="544"/>
      <c r="S94" s="544"/>
      <c r="T94" s="544"/>
    </row>
    <row r="95" spans="1:20" s="440" customFormat="1" ht="13.5" thickBot="1">
      <c r="A95" s="431"/>
      <c r="B95" s="432" t="s">
        <v>73</v>
      </c>
      <c r="C95" s="431"/>
      <c r="D95" s="433">
        <f>SUM(D92:D94)</f>
        <v>9</v>
      </c>
      <c r="E95" s="476">
        <f>SUM(E92:E94)</f>
        <v>4.5</v>
      </c>
      <c r="F95" s="439">
        <f>SUM(F92:F94)</f>
        <v>4.5</v>
      </c>
      <c r="G95" s="435">
        <f>SUM(G92:G94)</f>
        <v>9</v>
      </c>
      <c r="H95" s="436" t="s">
        <v>61</v>
      </c>
      <c r="I95" s="437" t="s">
        <v>61</v>
      </c>
      <c r="J95" s="457">
        <f>SUM(J92:J94)</f>
        <v>90</v>
      </c>
      <c r="K95" s="439"/>
      <c r="L95" s="439">
        <f>SUM(L92:L94)</f>
        <v>90</v>
      </c>
      <c r="M95" s="458"/>
      <c r="N95" s="544"/>
      <c r="O95" s="544"/>
      <c r="P95" s="544"/>
      <c r="Q95" s="544"/>
      <c r="R95" s="544"/>
      <c r="S95" s="544"/>
      <c r="T95" s="544"/>
    </row>
    <row r="96" spans="1:20" s="440" customFormat="1" ht="12.75">
      <c r="A96" s="459"/>
      <c r="B96" s="460" t="s">
        <v>74</v>
      </c>
      <c r="C96" s="459"/>
      <c r="D96" s="780">
        <f>SUM(G95)</f>
        <v>9</v>
      </c>
      <c r="E96" s="519"/>
      <c r="F96" s="520"/>
      <c r="G96" s="462"/>
      <c r="H96" s="463" t="s">
        <v>61</v>
      </c>
      <c r="I96" s="464" t="s">
        <v>61</v>
      </c>
      <c r="J96" s="465"/>
      <c r="K96" s="462"/>
      <c r="L96" s="462"/>
      <c r="M96" s="466"/>
      <c r="N96" s="544"/>
      <c r="O96" s="544"/>
      <c r="P96" s="544"/>
      <c r="Q96" s="544"/>
      <c r="R96" s="544"/>
      <c r="S96" s="544"/>
      <c r="T96" s="544"/>
    </row>
    <row r="97" spans="1:20" s="440" customFormat="1" ht="13.5" thickBot="1">
      <c r="A97" s="467"/>
      <c r="B97" s="468" t="s">
        <v>75</v>
      </c>
      <c r="C97" s="469"/>
      <c r="D97" s="470"/>
      <c r="E97" s="526"/>
      <c r="F97" s="526"/>
      <c r="G97" s="470"/>
      <c r="H97" s="470" t="s">
        <v>61</v>
      </c>
      <c r="I97" s="471" t="s">
        <v>61</v>
      </c>
      <c r="J97" s="472"/>
      <c r="K97" s="470"/>
      <c r="L97" s="470"/>
      <c r="M97" s="471"/>
      <c r="N97" s="544"/>
      <c r="O97" s="544"/>
      <c r="P97" s="544"/>
      <c r="Q97" s="544"/>
      <c r="R97" s="544"/>
      <c r="S97" s="544"/>
      <c r="T97" s="544"/>
    </row>
    <row r="98" spans="1:20" s="396" customFormat="1" ht="13.5" thickBot="1">
      <c r="A98" s="406" t="s">
        <v>7</v>
      </c>
      <c r="B98" s="407" t="s">
        <v>190</v>
      </c>
      <c r="C98" s="407"/>
      <c r="D98" s="409"/>
      <c r="E98" s="408"/>
      <c r="F98" s="408"/>
      <c r="G98" s="509"/>
      <c r="H98" s="409"/>
      <c r="I98" s="409"/>
      <c r="J98" s="409"/>
      <c r="K98" s="409"/>
      <c r="L98" s="409"/>
      <c r="M98" s="410"/>
      <c r="N98" s="544"/>
      <c r="O98" s="544"/>
      <c r="P98" s="544"/>
      <c r="Q98" s="544"/>
      <c r="R98" s="544"/>
      <c r="S98" s="544"/>
      <c r="T98" s="544"/>
    </row>
    <row r="99" spans="1:20" s="253" customFormat="1" ht="13.5" thickBot="1">
      <c r="A99" s="244">
        <v>1</v>
      </c>
      <c r="B99" s="180" t="s">
        <v>139</v>
      </c>
      <c r="C99" s="176" t="s">
        <v>6</v>
      </c>
      <c r="D99" s="189">
        <v>3</v>
      </c>
      <c r="E99" s="190">
        <v>1.5</v>
      </c>
      <c r="F99" s="191">
        <v>1.5</v>
      </c>
      <c r="G99" s="191">
        <v>3</v>
      </c>
      <c r="H99" s="188" t="s">
        <v>93</v>
      </c>
      <c r="I99" s="183" t="s">
        <v>27</v>
      </c>
      <c r="J99" s="184">
        <v>30</v>
      </c>
      <c r="K99" s="188"/>
      <c r="L99" s="248">
        <v>30</v>
      </c>
      <c r="M99" s="249"/>
      <c r="N99" s="340"/>
      <c r="O99" s="340"/>
      <c r="P99" s="340"/>
      <c r="Q99" s="340"/>
      <c r="R99" s="340"/>
      <c r="S99" s="340"/>
      <c r="T99" s="340"/>
    </row>
    <row r="100" spans="1:20" s="253" customFormat="1" ht="13.5" thickBot="1">
      <c r="A100" s="244">
        <v>2</v>
      </c>
      <c r="B100" s="180" t="s">
        <v>135</v>
      </c>
      <c r="C100" s="176" t="s">
        <v>6</v>
      </c>
      <c r="D100" s="189">
        <v>2</v>
      </c>
      <c r="E100" s="190">
        <v>1.5</v>
      </c>
      <c r="F100" s="191">
        <v>0.5</v>
      </c>
      <c r="G100" s="191">
        <v>0.5</v>
      </c>
      <c r="H100" s="191" t="s">
        <v>100</v>
      </c>
      <c r="I100" s="182" t="s">
        <v>27</v>
      </c>
      <c r="J100" s="176">
        <v>30</v>
      </c>
      <c r="K100" s="191">
        <v>30</v>
      </c>
      <c r="L100" s="204"/>
      <c r="M100" s="279"/>
      <c r="N100" s="340"/>
      <c r="O100" s="340"/>
      <c r="P100" s="340"/>
      <c r="Q100" s="340"/>
      <c r="R100" s="340"/>
      <c r="S100" s="340"/>
      <c r="T100" s="340"/>
    </row>
    <row r="101" spans="1:20" s="628" customFormat="1" ht="13.5" thickBot="1">
      <c r="A101" s="474"/>
      <c r="B101" s="473" t="s">
        <v>73</v>
      </c>
      <c r="C101" s="474"/>
      <c r="D101" s="475">
        <f>SUM(D99:D100)</f>
        <v>5</v>
      </c>
      <c r="E101" s="476">
        <f>SUM(E99:E100)</f>
        <v>3</v>
      </c>
      <c r="F101" s="439">
        <f>SUM(F99,F100)</f>
        <v>2</v>
      </c>
      <c r="G101" s="439">
        <f>SUM(G99:G100)</f>
        <v>3.5</v>
      </c>
      <c r="H101" s="477" t="s">
        <v>61</v>
      </c>
      <c r="I101" s="478" t="s">
        <v>61</v>
      </c>
      <c r="J101" s="438">
        <f>SUM(J99:J100)</f>
        <v>60</v>
      </c>
      <c r="K101" s="439">
        <f>SUM(K99:K100)</f>
        <v>30</v>
      </c>
      <c r="L101" s="439">
        <f>SUM(L99,L100)</f>
        <v>30</v>
      </c>
      <c r="M101" s="458"/>
      <c r="N101" s="340"/>
      <c r="O101" s="340"/>
      <c r="P101" s="340"/>
      <c r="Q101" s="340"/>
      <c r="R101" s="340"/>
      <c r="S101" s="340"/>
      <c r="T101" s="340"/>
    </row>
    <row r="102" spans="1:20" s="440" customFormat="1" ht="12.75">
      <c r="A102" s="441"/>
      <c r="B102" s="442" t="s">
        <v>74</v>
      </c>
      <c r="C102" s="441"/>
      <c r="D102" s="778">
        <f>SUM(G101)</f>
        <v>3.5</v>
      </c>
      <c r="E102" s="481"/>
      <c r="F102" s="482"/>
      <c r="G102" s="444"/>
      <c r="H102" s="445" t="s">
        <v>61</v>
      </c>
      <c r="I102" s="446" t="s">
        <v>61</v>
      </c>
      <c r="J102" s="447"/>
      <c r="K102" s="444"/>
      <c r="L102" s="444"/>
      <c r="M102" s="448"/>
      <c r="N102" s="544"/>
      <c r="O102" s="544"/>
      <c r="P102" s="544"/>
      <c r="Q102" s="544"/>
      <c r="R102" s="544"/>
      <c r="S102" s="544"/>
      <c r="T102" s="544"/>
    </row>
    <row r="103" spans="1:20" s="440" customFormat="1" ht="13.5" thickBot="1">
      <c r="A103" s="923"/>
      <c r="B103" s="902" t="s">
        <v>75</v>
      </c>
      <c r="C103" s="923"/>
      <c r="D103" s="924"/>
      <c r="E103" s="896"/>
      <c r="F103" s="526"/>
      <c r="G103" s="470"/>
      <c r="H103" s="470" t="s">
        <v>61</v>
      </c>
      <c r="I103" s="471" t="s">
        <v>61</v>
      </c>
      <c r="J103" s="925"/>
      <c r="K103" s="470"/>
      <c r="L103" s="470"/>
      <c r="M103" s="471"/>
      <c r="N103" s="544"/>
      <c r="O103" s="544"/>
      <c r="P103" s="544"/>
      <c r="Q103" s="544"/>
      <c r="R103" s="544"/>
      <c r="S103" s="544"/>
      <c r="T103" s="544"/>
    </row>
    <row r="104" spans="1:20" s="396" customFormat="1" ht="13.5" thickBot="1">
      <c r="A104" s="406" t="s">
        <v>8</v>
      </c>
      <c r="B104" s="407" t="s">
        <v>191</v>
      </c>
      <c r="C104" s="407"/>
      <c r="D104" s="408"/>
      <c r="E104" s="408"/>
      <c r="F104" s="408"/>
      <c r="G104" s="509"/>
      <c r="H104" s="409"/>
      <c r="I104" s="409"/>
      <c r="J104" s="409"/>
      <c r="K104" s="409"/>
      <c r="L104" s="409"/>
      <c r="M104" s="410"/>
      <c r="N104" s="544"/>
      <c r="O104" s="544"/>
      <c r="P104" s="544"/>
      <c r="Q104" s="544"/>
      <c r="R104" s="544"/>
      <c r="S104" s="544"/>
      <c r="T104" s="544"/>
    </row>
    <row r="105" spans="1:20" ht="13.5" thickBot="1">
      <c r="A105" s="33">
        <v>1</v>
      </c>
      <c r="B105" s="163" t="s">
        <v>130</v>
      </c>
      <c r="C105" s="164" t="s">
        <v>6</v>
      </c>
      <c r="D105" s="186">
        <v>3</v>
      </c>
      <c r="E105" s="187">
        <v>1.5</v>
      </c>
      <c r="F105" s="188">
        <v>1.5</v>
      </c>
      <c r="G105" s="175">
        <v>3</v>
      </c>
      <c r="H105" s="165" t="s">
        <v>93</v>
      </c>
      <c r="I105" s="162" t="s">
        <v>35</v>
      </c>
      <c r="J105" s="71">
        <v>30</v>
      </c>
      <c r="K105" s="18"/>
      <c r="L105" s="18">
        <v>30</v>
      </c>
      <c r="M105" s="21"/>
      <c r="N105" s="544"/>
      <c r="O105" s="544"/>
      <c r="P105" s="544"/>
      <c r="Q105" s="544"/>
      <c r="R105" s="544"/>
      <c r="S105" s="544"/>
      <c r="T105" s="544"/>
    </row>
    <row r="106" spans="1:20" s="440" customFormat="1" ht="13.5" thickBot="1">
      <c r="A106" s="431"/>
      <c r="B106" s="432" t="s">
        <v>73</v>
      </c>
      <c r="C106" s="431"/>
      <c r="D106" s="475">
        <f>SUM(D105:D105)</f>
        <v>3</v>
      </c>
      <c r="E106" s="653">
        <f>SUM(E105:E105)</f>
        <v>1.5</v>
      </c>
      <c r="F106" s="439">
        <f>SUM(F105:F105)</f>
        <v>1.5</v>
      </c>
      <c r="G106" s="435">
        <f>SUM(G105)</f>
        <v>3</v>
      </c>
      <c r="H106" s="436" t="s">
        <v>61</v>
      </c>
      <c r="I106" s="437" t="s">
        <v>61</v>
      </c>
      <c r="J106" s="438">
        <f>SUM(J105:J105)</f>
        <v>30</v>
      </c>
      <c r="K106" s="439"/>
      <c r="L106" s="439">
        <f>SUM(L105:L105)</f>
        <v>30</v>
      </c>
      <c r="M106" s="458"/>
      <c r="N106" s="544"/>
      <c r="O106" s="544"/>
      <c r="P106" s="544"/>
      <c r="Q106" s="544"/>
      <c r="R106" s="544"/>
      <c r="S106" s="544"/>
      <c r="T106" s="544"/>
    </row>
    <row r="107" spans="1:20" s="440" customFormat="1" ht="12.75">
      <c r="A107" s="441"/>
      <c r="B107" s="442" t="s">
        <v>74</v>
      </c>
      <c r="C107" s="441"/>
      <c r="D107" s="778">
        <f>SUM(G106)</f>
        <v>3</v>
      </c>
      <c r="E107" s="481"/>
      <c r="F107" s="482"/>
      <c r="G107" s="444"/>
      <c r="H107" s="445" t="s">
        <v>61</v>
      </c>
      <c r="I107" s="446" t="s">
        <v>61</v>
      </c>
      <c r="J107" s="447"/>
      <c r="K107" s="444"/>
      <c r="L107" s="444"/>
      <c r="M107" s="448"/>
      <c r="N107" s="544"/>
      <c r="O107" s="544"/>
      <c r="P107" s="544"/>
      <c r="Q107" s="544"/>
      <c r="R107" s="544"/>
      <c r="S107" s="544"/>
      <c r="T107" s="544"/>
    </row>
    <row r="108" spans="1:20" s="440" customFormat="1" ht="13.5" thickBot="1">
      <c r="A108" s="449"/>
      <c r="B108" s="450" t="s">
        <v>75</v>
      </c>
      <c r="C108" s="449"/>
      <c r="D108" s="779">
        <v>3</v>
      </c>
      <c r="E108" s="489"/>
      <c r="F108" s="490"/>
      <c r="G108" s="452"/>
      <c r="H108" s="453" t="s">
        <v>61</v>
      </c>
      <c r="I108" s="454" t="s">
        <v>61</v>
      </c>
      <c r="J108" s="891">
        <v>30</v>
      </c>
      <c r="K108" s="452"/>
      <c r="L108" s="452"/>
      <c r="M108" s="456"/>
      <c r="N108" s="544"/>
      <c r="O108" s="544"/>
      <c r="P108" s="544"/>
      <c r="Q108" s="544"/>
      <c r="R108" s="544"/>
      <c r="S108" s="544"/>
      <c r="T108" s="544"/>
    </row>
    <row r="109" spans="1:20" s="396" customFormat="1" ht="13.5" thickBot="1">
      <c r="A109" s="406" t="s">
        <v>56</v>
      </c>
      <c r="B109" s="407" t="s">
        <v>192</v>
      </c>
      <c r="C109" s="407"/>
      <c r="D109" s="408"/>
      <c r="E109" s="408"/>
      <c r="F109" s="408"/>
      <c r="G109" s="509"/>
      <c r="H109" s="409"/>
      <c r="I109" s="409"/>
      <c r="J109" s="409"/>
      <c r="K109" s="409"/>
      <c r="L109" s="409"/>
      <c r="M109" s="410"/>
      <c r="N109" s="544"/>
      <c r="O109" s="544"/>
      <c r="P109" s="544"/>
      <c r="Q109" s="544"/>
      <c r="R109" s="544"/>
      <c r="S109" s="544"/>
      <c r="T109" s="544"/>
    </row>
    <row r="110" spans="1:20" s="253" customFormat="1" ht="12.75">
      <c r="A110" s="272">
        <v>1</v>
      </c>
      <c r="B110" s="180" t="s">
        <v>159</v>
      </c>
      <c r="C110" s="176" t="s">
        <v>6</v>
      </c>
      <c r="D110" s="189">
        <v>2</v>
      </c>
      <c r="E110" s="190">
        <v>1.5</v>
      </c>
      <c r="F110" s="191">
        <v>0.5</v>
      </c>
      <c r="G110" s="191">
        <v>2</v>
      </c>
      <c r="H110" s="188" t="s">
        <v>93</v>
      </c>
      <c r="I110" s="182" t="s">
        <v>27</v>
      </c>
      <c r="J110" s="204">
        <v>30</v>
      </c>
      <c r="K110" s="191"/>
      <c r="L110" s="191">
        <v>30</v>
      </c>
      <c r="M110" s="279"/>
      <c r="N110" s="340"/>
      <c r="O110" s="340"/>
      <c r="P110" s="340"/>
      <c r="Q110" s="340"/>
      <c r="R110" s="340"/>
      <c r="S110" s="340"/>
      <c r="T110" s="340"/>
    </row>
    <row r="111" spans="1:20" s="253" customFormat="1" ht="12.75">
      <c r="A111" s="251">
        <v>2</v>
      </c>
      <c r="B111" s="216" t="s">
        <v>160</v>
      </c>
      <c r="C111" s="219"/>
      <c r="D111" s="126">
        <v>2</v>
      </c>
      <c r="E111" s="197">
        <v>1.5</v>
      </c>
      <c r="F111" s="198">
        <v>0.5</v>
      </c>
      <c r="G111" s="198">
        <v>2</v>
      </c>
      <c r="H111" s="188" t="s">
        <v>93</v>
      </c>
      <c r="I111" s="185" t="s">
        <v>27</v>
      </c>
      <c r="J111" s="205">
        <v>30</v>
      </c>
      <c r="K111" s="198"/>
      <c r="L111" s="198">
        <v>30</v>
      </c>
      <c r="M111" s="207"/>
      <c r="N111" s="340"/>
      <c r="O111" s="340"/>
      <c r="P111" s="340"/>
      <c r="Q111" s="340"/>
      <c r="R111" s="340"/>
      <c r="S111" s="340"/>
      <c r="T111" s="340"/>
    </row>
    <row r="112" spans="1:20" s="253" customFormat="1" ht="13.5" thickBot="1">
      <c r="A112" s="349">
        <v>3</v>
      </c>
      <c r="B112" s="350" t="s">
        <v>163</v>
      </c>
      <c r="C112" s="285"/>
      <c r="D112" s="351">
        <v>1</v>
      </c>
      <c r="E112" s="352">
        <v>0.5</v>
      </c>
      <c r="F112" s="224">
        <v>0.5</v>
      </c>
      <c r="G112" s="224">
        <v>0.5</v>
      </c>
      <c r="H112" s="188" t="s">
        <v>93</v>
      </c>
      <c r="I112" s="284" t="s">
        <v>27</v>
      </c>
      <c r="J112" s="353">
        <v>15</v>
      </c>
      <c r="K112" s="224">
        <v>15</v>
      </c>
      <c r="L112" s="224"/>
      <c r="M112" s="354"/>
      <c r="N112" s="340"/>
      <c r="O112" s="340"/>
      <c r="P112" s="340"/>
      <c r="Q112" s="340"/>
      <c r="R112" s="340"/>
      <c r="S112" s="340"/>
      <c r="T112" s="340"/>
    </row>
    <row r="113" spans="1:20" s="628" customFormat="1" ht="13.5" thickBot="1">
      <c r="A113" s="474"/>
      <c r="B113" s="473" t="s">
        <v>73</v>
      </c>
      <c r="C113" s="474"/>
      <c r="D113" s="475">
        <f>SUM(D110:D112)</f>
        <v>5</v>
      </c>
      <c r="E113" s="476">
        <f>SUM(E110:E112)</f>
        <v>3.5</v>
      </c>
      <c r="F113" s="439">
        <f>SUM(F110:F112)</f>
        <v>1.5</v>
      </c>
      <c r="G113" s="439">
        <f>SUM(G110:G112)</f>
        <v>4.5</v>
      </c>
      <c r="H113" s="477" t="s">
        <v>61</v>
      </c>
      <c r="I113" s="478" t="s">
        <v>61</v>
      </c>
      <c r="J113" s="438">
        <f>SUM(J110:J112)</f>
        <v>75</v>
      </c>
      <c r="K113" s="439">
        <f>SUM(K112)</f>
        <v>15</v>
      </c>
      <c r="L113" s="439">
        <f>SUM(L110:L112)</f>
        <v>60</v>
      </c>
      <c r="M113" s="458"/>
      <c r="N113" s="340"/>
      <c r="O113" s="340"/>
      <c r="P113" s="340"/>
      <c r="Q113" s="340"/>
      <c r="R113" s="340"/>
      <c r="S113" s="340"/>
      <c r="T113" s="340"/>
    </row>
    <row r="114" spans="1:20" s="440" customFormat="1" ht="12.75">
      <c r="A114" s="441"/>
      <c r="B114" s="442" t="s">
        <v>74</v>
      </c>
      <c r="C114" s="441"/>
      <c r="D114" s="778">
        <f>SUM(G113)</f>
        <v>4.5</v>
      </c>
      <c r="E114" s="481"/>
      <c r="F114" s="482"/>
      <c r="G114" s="444"/>
      <c r="H114" s="445" t="s">
        <v>61</v>
      </c>
      <c r="I114" s="446" t="s">
        <v>61</v>
      </c>
      <c r="J114" s="447"/>
      <c r="K114" s="444"/>
      <c r="L114" s="444"/>
      <c r="M114" s="448"/>
      <c r="N114" s="544"/>
      <c r="O114" s="544"/>
      <c r="P114" s="544"/>
      <c r="Q114" s="544"/>
      <c r="R114" s="544"/>
      <c r="S114" s="544"/>
      <c r="T114" s="544"/>
    </row>
    <row r="115" spans="1:20" s="440" customFormat="1" ht="13.5" thickBot="1">
      <c r="A115" s="449"/>
      <c r="B115" s="450" t="s">
        <v>75</v>
      </c>
      <c r="C115" s="449"/>
      <c r="D115" s="488"/>
      <c r="E115" s="489"/>
      <c r="F115" s="490"/>
      <c r="G115" s="452"/>
      <c r="H115" s="453" t="s">
        <v>61</v>
      </c>
      <c r="I115" s="454" t="s">
        <v>61</v>
      </c>
      <c r="J115" s="455"/>
      <c r="K115" s="452"/>
      <c r="L115" s="452"/>
      <c r="M115" s="456"/>
      <c r="N115" s="544"/>
      <c r="O115" s="544"/>
      <c r="P115" s="544"/>
      <c r="Q115" s="544"/>
      <c r="R115" s="544"/>
      <c r="S115" s="544"/>
      <c r="T115" s="544"/>
    </row>
    <row r="116" spans="1:20" s="396" customFormat="1" ht="13.5" thickBot="1">
      <c r="A116" s="406" t="s">
        <v>57</v>
      </c>
      <c r="B116" s="407" t="s">
        <v>9</v>
      </c>
      <c r="C116" s="407"/>
      <c r="D116" s="408"/>
      <c r="E116" s="408"/>
      <c r="F116" s="408"/>
      <c r="G116" s="409"/>
      <c r="H116" s="409"/>
      <c r="I116" s="409"/>
      <c r="J116" s="409"/>
      <c r="K116" s="409"/>
      <c r="L116" s="409"/>
      <c r="M116" s="410"/>
      <c r="N116" s="544"/>
      <c r="O116" s="544"/>
      <c r="P116" s="544"/>
      <c r="Q116" s="544"/>
      <c r="R116" s="544"/>
      <c r="S116" s="544"/>
      <c r="T116" s="544"/>
    </row>
    <row r="117" spans="1:20" s="396" customFormat="1" ht="13.5" thickBot="1">
      <c r="A117" s="412" t="s">
        <v>58</v>
      </c>
      <c r="B117" s="399"/>
      <c r="C117" s="413"/>
      <c r="D117" s="395">
        <v>6</v>
      </c>
      <c r="E117" s="532">
        <v>4</v>
      </c>
      <c r="F117" s="394">
        <v>2</v>
      </c>
      <c r="G117" s="648"/>
      <c r="H117" s="513" t="s">
        <v>93</v>
      </c>
      <c r="I117" s="394" t="s">
        <v>61</v>
      </c>
      <c r="J117" s="514">
        <v>160</v>
      </c>
      <c r="K117" s="648"/>
      <c r="L117" s="649"/>
      <c r="M117" s="515">
        <v>160</v>
      </c>
      <c r="N117" s="544"/>
      <c r="O117" s="544"/>
      <c r="P117" s="544"/>
      <c r="Q117" s="544"/>
      <c r="R117" s="544"/>
      <c r="S117" s="544"/>
      <c r="T117" s="544"/>
    </row>
    <row r="118" spans="1:20" s="380" customFormat="1" ht="13.5" thickBot="1">
      <c r="A118" s="1105" t="s">
        <v>123</v>
      </c>
      <c r="B118" s="1106"/>
      <c r="C118" s="417"/>
      <c r="D118" s="540">
        <f>SUM(D117,D113,D106,D101,D95,D87)</f>
        <v>30</v>
      </c>
      <c r="E118" s="650">
        <f>SUM(E117,E113,E106,E101,E95,E87)</f>
        <v>17.5</v>
      </c>
      <c r="F118" s="384">
        <f>SUM(F117,F113,F106,F101,F95,F87)</f>
        <v>12.5</v>
      </c>
      <c r="G118" s="419">
        <f>SUM(G113,G106,G101,G95,G87)</f>
        <v>22</v>
      </c>
      <c r="H118" s="382"/>
      <c r="I118" s="384"/>
      <c r="J118" s="420">
        <f>SUM(J117,J113,J106,J101,J95,J87)</f>
        <v>445</v>
      </c>
      <c r="K118" s="384">
        <f>SUM(K113,K101)</f>
        <v>45</v>
      </c>
      <c r="L118" s="385">
        <f>SUM(L113,L106,L101,L95,L87)</f>
        <v>240</v>
      </c>
      <c r="M118" s="494">
        <f>SUM(M117)</f>
        <v>160</v>
      </c>
      <c r="N118" s="544"/>
      <c r="O118" s="544"/>
      <c r="P118" s="544"/>
      <c r="Q118" s="544"/>
      <c r="R118" s="544"/>
      <c r="S118" s="544"/>
      <c r="T118" s="544"/>
    </row>
    <row r="119" spans="1:20" ht="12.75">
      <c r="A119" s="4"/>
      <c r="B119" s="92"/>
      <c r="C119" s="5"/>
      <c r="D119" s="5"/>
      <c r="E119" s="5"/>
      <c r="F119" s="5"/>
      <c r="G119" s="6"/>
      <c r="H119" s="6"/>
      <c r="I119" s="6"/>
      <c r="J119" s="6"/>
      <c r="K119" s="6"/>
      <c r="L119" s="6"/>
      <c r="M119" s="9"/>
      <c r="N119" s="544"/>
      <c r="O119" s="544"/>
      <c r="P119" s="544"/>
      <c r="Q119" s="544"/>
      <c r="R119" s="544"/>
      <c r="S119" s="544"/>
      <c r="T119" s="544"/>
    </row>
    <row r="120" spans="1:20" ht="13.5" thickBot="1">
      <c r="A120" s="4"/>
      <c r="B120" s="92"/>
      <c r="C120" s="5"/>
      <c r="D120" s="5"/>
      <c r="E120" s="5"/>
      <c r="F120" s="5"/>
      <c r="G120" s="6"/>
      <c r="H120" s="6"/>
      <c r="I120" s="6"/>
      <c r="J120" s="6"/>
      <c r="K120" s="6"/>
      <c r="L120" s="6"/>
      <c r="M120" s="9"/>
      <c r="N120" s="544"/>
      <c r="O120" s="544"/>
      <c r="P120" s="544"/>
      <c r="Q120" s="544"/>
      <c r="R120" s="544"/>
      <c r="S120" s="544"/>
      <c r="T120" s="544"/>
    </row>
    <row r="121" spans="1:20" s="380" customFormat="1" ht="13.5" thickBot="1">
      <c r="A121" s="1122" t="s">
        <v>106</v>
      </c>
      <c r="B121" s="1123"/>
      <c r="C121" s="623" t="s">
        <v>61</v>
      </c>
      <c r="D121" s="1057">
        <f>SUM(D61,D118)</f>
        <v>60</v>
      </c>
      <c r="E121" s="651">
        <f>SUM(E61,E118)</f>
        <v>36.5</v>
      </c>
      <c r="F121" s="1052">
        <f>SUM(F61,F118)</f>
        <v>23.5</v>
      </c>
      <c r="G121" s="1052">
        <f>SUM(G118,G61)</f>
        <v>45.5</v>
      </c>
      <c r="H121" s="382"/>
      <c r="I121" s="643"/>
      <c r="J121" s="624">
        <f>SUM(J61,J118)</f>
        <v>847</v>
      </c>
      <c r="K121" s="385">
        <f>SUM(K61,K118)</f>
        <v>117</v>
      </c>
      <c r="L121" s="385">
        <f>SUM(L61,L118)</f>
        <v>570</v>
      </c>
      <c r="M121" s="498">
        <f>SUM(M118)</f>
        <v>160</v>
      </c>
      <c r="N121" s="544"/>
      <c r="O121" s="544"/>
      <c r="P121" s="544"/>
      <c r="Q121" s="544"/>
      <c r="R121" s="544"/>
      <c r="S121" s="544"/>
      <c r="T121" s="544"/>
    </row>
    <row r="122" spans="1:20" ht="12.75">
      <c r="A122" s="729"/>
      <c r="B122" s="729"/>
      <c r="C122" s="707"/>
      <c r="D122" s="707"/>
      <c r="E122" s="707"/>
      <c r="F122" s="707"/>
      <c r="G122" s="707"/>
      <c r="H122" s="707"/>
      <c r="I122" s="707"/>
      <c r="J122" s="707"/>
      <c r="K122" s="707"/>
      <c r="L122" s="707"/>
      <c r="M122" s="707"/>
      <c r="N122" s="544"/>
      <c r="O122" s="544"/>
      <c r="P122" s="544"/>
      <c r="Q122" s="544"/>
      <c r="R122" s="544"/>
      <c r="S122" s="544"/>
      <c r="T122" s="544"/>
    </row>
    <row r="123" spans="1:20" ht="12.75">
      <c r="A123" s="721"/>
      <c r="B123" s="720"/>
      <c r="C123" s="721"/>
      <c r="D123" s="721"/>
      <c r="E123" s="721"/>
      <c r="F123" s="721"/>
      <c r="G123" s="707"/>
      <c r="H123" s="707"/>
      <c r="I123" s="707"/>
      <c r="J123" s="707"/>
      <c r="K123" s="707"/>
      <c r="L123" s="707"/>
      <c r="M123" s="707"/>
      <c r="N123" s="544"/>
      <c r="O123" s="544"/>
      <c r="P123" s="544"/>
      <c r="Q123" s="544"/>
      <c r="R123" s="544"/>
      <c r="S123" s="544"/>
      <c r="T123" s="544"/>
    </row>
    <row r="124" spans="1:20" ht="12.75">
      <c r="A124" s="544"/>
      <c r="B124" s="733" t="s">
        <v>239</v>
      </c>
      <c r="C124" s="544"/>
      <c r="D124" s="544"/>
      <c r="E124" s="544"/>
      <c r="F124" s="544"/>
      <c r="G124" s="544"/>
      <c r="H124" s="544"/>
      <c r="I124" s="544"/>
      <c r="J124" s="544"/>
      <c r="K124" s="544"/>
      <c r="L124" s="544"/>
      <c r="M124" s="544"/>
      <c r="N124" s="544"/>
      <c r="O124" s="544"/>
      <c r="P124" s="544"/>
      <c r="Q124" s="544"/>
      <c r="R124" s="544"/>
      <c r="S124" s="544"/>
      <c r="T124" s="544"/>
    </row>
    <row r="125" spans="1:20" ht="12.75">
      <c r="A125" s="721"/>
      <c r="B125" s="720"/>
      <c r="C125" s="721"/>
      <c r="D125" s="721"/>
      <c r="E125" s="721"/>
      <c r="F125" s="721"/>
      <c r="G125" s="707"/>
      <c r="H125" s="707"/>
      <c r="I125" s="707"/>
      <c r="J125" s="707"/>
      <c r="K125" s="707"/>
      <c r="L125" s="707"/>
      <c r="M125" s="707"/>
      <c r="N125" s="544"/>
      <c r="O125" s="544"/>
      <c r="P125" s="544"/>
      <c r="Q125" s="544"/>
      <c r="R125" s="544"/>
      <c r="S125" s="544"/>
      <c r="T125" s="544"/>
    </row>
    <row r="126" spans="1:20" ht="12.75">
      <c r="A126" s="721"/>
      <c r="B126" s="720"/>
      <c r="C126" s="721"/>
      <c r="D126" s="721"/>
      <c r="E126" s="721"/>
      <c r="F126" s="721"/>
      <c r="G126" s="707"/>
      <c r="H126" s="707"/>
      <c r="I126" s="707"/>
      <c r="J126" s="707"/>
      <c r="K126" s="707"/>
      <c r="L126" s="707"/>
      <c r="M126" s="707"/>
      <c r="N126" s="544"/>
      <c r="O126" s="544"/>
      <c r="P126" s="544"/>
      <c r="Q126" s="544"/>
      <c r="R126" s="544"/>
      <c r="S126" s="544"/>
      <c r="T126" s="544"/>
    </row>
    <row r="127" spans="1:20" ht="15.75">
      <c r="A127" s="1164" t="s">
        <v>85</v>
      </c>
      <c r="B127" s="1165"/>
      <c r="C127" s="1165"/>
      <c r="D127" s="1165"/>
      <c r="E127" s="1165"/>
      <c r="F127" s="1165"/>
      <c r="G127" s="1165"/>
      <c r="H127" s="1165"/>
      <c r="I127" s="1165"/>
      <c r="J127" s="1165"/>
      <c r="K127" s="1165"/>
      <c r="L127" s="1165"/>
      <c r="M127" s="1165"/>
      <c r="N127" s="544"/>
      <c r="O127" s="544"/>
      <c r="P127" s="544"/>
      <c r="Q127" s="544"/>
      <c r="R127" s="544"/>
      <c r="S127" s="544"/>
      <c r="T127" s="544"/>
    </row>
    <row r="128" spans="1:20" ht="15.75">
      <c r="A128" s="1164" t="s">
        <v>213</v>
      </c>
      <c r="B128" s="1164"/>
      <c r="C128" s="1164"/>
      <c r="D128" s="1164"/>
      <c r="E128" s="1164"/>
      <c r="F128" s="1164"/>
      <c r="G128" s="1164"/>
      <c r="H128" s="1164"/>
      <c r="I128" s="1164"/>
      <c r="J128" s="1164"/>
      <c r="K128" s="1164"/>
      <c r="L128" s="1164"/>
      <c r="M128" s="1164"/>
      <c r="N128" s="544"/>
      <c r="O128" s="544"/>
      <c r="P128" s="544"/>
      <c r="Q128" s="544"/>
      <c r="R128" s="544"/>
      <c r="S128" s="544"/>
      <c r="T128" s="544"/>
    </row>
    <row r="129" spans="1:20" ht="15.75">
      <c r="A129" s="928"/>
      <c r="B129" s="928"/>
      <c r="C129" s="928"/>
      <c r="D129" s="928"/>
      <c r="E129" s="928"/>
      <c r="F129" s="928"/>
      <c r="G129" s="928"/>
      <c r="H129" s="928"/>
      <c r="I129" s="928"/>
      <c r="J129" s="928"/>
      <c r="K129" s="928"/>
      <c r="L129" s="928"/>
      <c r="M129" s="928"/>
      <c r="N129" s="544"/>
      <c r="O129" s="544"/>
      <c r="P129" s="544"/>
      <c r="Q129" s="544"/>
      <c r="R129" s="544"/>
      <c r="S129" s="544"/>
      <c r="T129" s="544"/>
    </row>
    <row r="130" spans="1:20" ht="12.75">
      <c r="A130" s="710"/>
      <c r="B130" s="727" t="s">
        <v>83</v>
      </c>
      <c r="C130" s="712"/>
      <c r="D130" s="710"/>
      <c r="E130" s="710"/>
      <c r="F130" s="710"/>
      <c r="G130" s="710"/>
      <c r="H130" s="710"/>
      <c r="I130" s="710"/>
      <c r="J130" s="710"/>
      <c r="K130" s="710"/>
      <c r="L130" s="710"/>
      <c r="M130" s="710"/>
      <c r="N130" s="544"/>
      <c r="O130" s="544"/>
      <c r="P130" s="544"/>
      <c r="Q130" s="544"/>
      <c r="R130" s="544"/>
      <c r="S130" s="544"/>
      <c r="T130" s="544"/>
    </row>
    <row r="131" spans="1:20" ht="12.75">
      <c r="A131" s="544"/>
      <c r="B131" s="544" t="s">
        <v>80</v>
      </c>
      <c r="C131" s="544"/>
      <c r="D131" s="544"/>
      <c r="E131" s="544"/>
      <c r="F131" s="544"/>
      <c r="G131" s="544"/>
      <c r="H131" s="544"/>
      <c r="I131" s="544"/>
      <c r="J131" s="544"/>
      <c r="K131" s="544"/>
      <c r="L131" s="544"/>
      <c r="M131" s="544"/>
      <c r="N131" s="544"/>
      <c r="O131" s="544"/>
      <c r="P131" s="544"/>
      <c r="Q131" s="544"/>
      <c r="R131" s="544"/>
      <c r="S131" s="544"/>
      <c r="T131" s="544"/>
    </row>
    <row r="132" spans="1:20" ht="12.75">
      <c r="A132" s="544"/>
      <c r="B132" s="728" t="s">
        <v>127</v>
      </c>
      <c r="C132" s="544"/>
      <c r="D132" s="544"/>
      <c r="E132" s="544"/>
      <c r="F132" s="544"/>
      <c r="G132" s="544"/>
      <c r="H132" s="544"/>
      <c r="I132" s="544"/>
      <c r="J132" s="544"/>
      <c r="K132" s="544"/>
      <c r="L132" s="544"/>
      <c r="M132" s="544"/>
      <c r="N132" s="544"/>
      <c r="O132" s="544"/>
      <c r="P132" s="544"/>
      <c r="Q132" s="544"/>
      <c r="R132" s="544"/>
      <c r="S132" s="544"/>
      <c r="T132" s="544"/>
    </row>
    <row r="133" spans="1:20" ht="12.75">
      <c r="A133" s="544"/>
      <c r="B133" s="728" t="s">
        <v>128</v>
      </c>
      <c r="C133" s="544"/>
      <c r="D133" s="544"/>
      <c r="E133" s="544"/>
      <c r="F133" s="544"/>
      <c r="G133" s="544"/>
      <c r="H133" s="544"/>
      <c r="I133" s="544"/>
      <c r="J133" s="544"/>
      <c r="K133" s="544"/>
      <c r="L133" s="544"/>
      <c r="M133" s="544"/>
      <c r="N133" s="544"/>
      <c r="O133" s="544"/>
      <c r="P133" s="544"/>
      <c r="Q133" s="544"/>
      <c r="R133" s="544"/>
      <c r="S133" s="544"/>
      <c r="T133" s="544"/>
    </row>
    <row r="134" spans="1:20" ht="12.75">
      <c r="A134" s="544"/>
      <c r="B134" s="544" t="s">
        <v>82</v>
      </c>
      <c r="C134" s="544"/>
      <c r="D134" s="544"/>
      <c r="E134" s="544"/>
      <c r="F134" s="544"/>
      <c r="G134" s="544"/>
      <c r="H134" s="544"/>
      <c r="I134" s="544"/>
      <c r="J134" s="544"/>
      <c r="K134" s="544"/>
      <c r="L134" s="544"/>
      <c r="M134" s="544"/>
      <c r="N134" s="544"/>
      <c r="O134" s="544"/>
      <c r="P134" s="544"/>
      <c r="Q134" s="544"/>
      <c r="R134" s="544"/>
      <c r="S134" s="544"/>
      <c r="T134" s="544"/>
    </row>
    <row r="135" spans="1:20" ht="12.75">
      <c r="A135" s="544"/>
      <c r="B135" s="544"/>
      <c r="C135" s="544"/>
      <c r="D135" s="544"/>
      <c r="E135" s="544"/>
      <c r="F135" s="544"/>
      <c r="G135" s="544"/>
      <c r="H135" s="544"/>
      <c r="I135" s="544"/>
      <c r="J135" s="544"/>
      <c r="K135" s="544"/>
      <c r="L135" s="544"/>
      <c r="M135" s="544"/>
      <c r="N135" s="544"/>
      <c r="O135" s="544"/>
      <c r="P135" s="544"/>
      <c r="Q135" s="544"/>
      <c r="R135" s="544"/>
      <c r="S135" s="544"/>
      <c r="T135" s="544"/>
    </row>
    <row r="136" spans="1:20" ht="13.5" thickBot="1">
      <c r="A136" s="544"/>
      <c r="B136" s="714" t="s">
        <v>107</v>
      </c>
      <c r="C136" s="544"/>
      <c r="D136" s="544"/>
      <c r="E136" s="544"/>
      <c r="F136" s="544"/>
      <c r="G136" s="565"/>
      <c r="H136" s="544"/>
      <c r="I136" s="544"/>
      <c r="J136" s="544"/>
      <c r="K136" s="544"/>
      <c r="L136" s="544"/>
      <c r="M136" s="544"/>
      <c r="N136" s="544"/>
      <c r="O136" s="544"/>
      <c r="P136" s="544"/>
      <c r="Q136" s="544"/>
      <c r="R136" s="544"/>
      <c r="S136" s="544"/>
      <c r="T136" s="544"/>
    </row>
    <row r="137" spans="1:20" ht="12.75">
      <c r="A137" s="65" t="s">
        <v>0</v>
      </c>
      <c r="B137" s="66"/>
      <c r="C137" s="73"/>
      <c r="D137" s="1111" t="s">
        <v>46</v>
      </c>
      <c r="E137" s="1112"/>
      <c r="F137" s="1112"/>
      <c r="G137" s="96" t="s">
        <v>34</v>
      </c>
      <c r="H137" s="3" t="s">
        <v>1</v>
      </c>
      <c r="I137" s="75" t="s">
        <v>39</v>
      </c>
      <c r="J137" s="1161" t="s">
        <v>49</v>
      </c>
      <c r="K137" s="1162"/>
      <c r="L137" s="1162"/>
      <c r="M137" s="1163"/>
      <c r="N137" s="544"/>
      <c r="O137" s="544"/>
      <c r="P137" s="544"/>
      <c r="Q137" s="544"/>
      <c r="R137" s="544"/>
      <c r="S137" s="544"/>
      <c r="T137" s="544"/>
    </row>
    <row r="138" spans="1:20" ht="12.75">
      <c r="A138" s="74"/>
      <c r="B138" s="67" t="s">
        <v>10</v>
      </c>
      <c r="C138" s="131" t="s">
        <v>37</v>
      </c>
      <c r="D138" s="78" t="s">
        <v>2</v>
      </c>
      <c r="E138" s="17" t="s">
        <v>43</v>
      </c>
      <c r="F138" s="81" t="s">
        <v>22</v>
      </c>
      <c r="G138" s="93" t="s">
        <v>47</v>
      </c>
      <c r="H138" s="7" t="s">
        <v>45</v>
      </c>
      <c r="I138" s="76" t="s">
        <v>40</v>
      </c>
      <c r="J138" s="166" t="s">
        <v>2</v>
      </c>
      <c r="K138" s="1116" t="s">
        <v>50</v>
      </c>
      <c r="L138" s="1116"/>
      <c r="M138" s="70" t="s">
        <v>152</v>
      </c>
      <c r="N138" s="544"/>
      <c r="O138" s="544"/>
      <c r="P138" s="544"/>
      <c r="Q138" s="544"/>
      <c r="R138" s="544"/>
      <c r="S138" s="544"/>
      <c r="T138" s="544"/>
    </row>
    <row r="139" spans="1:20" ht="12.75">
      <c r="A139" s="4"/>
      <c r="B139" s="67" t="s">
        <v>3</v>
      </c>
      <c r="C139" s="80"/>
      <c r="D139" s="55"/>
      <c r="E139" s="17" t="s">
        <v>11</v>
      </c>
      <c r="F139" s="38" t="s">
        <v>28</v>
      </c>
      <c r="G139" s="94" t="s">
        <v>68</v>
      </c>
      <c r="H139" s="7"/>
      <c r="I139" s="77" t="s">
        <v>41</v>
      </c>
      <c r="J139" s="86"/>
      <c r="K139" s="84" t="s">
        <v>12</v>
      </c>
      <c r="L139" s="125" t="s">
        <v>13</v>
      </c>
      <c r="M139" s="79"/>
      <c r="N139" s="544"/>
      <c r="O139" s="544"/>
      <c r="P139" s="544"/>
      <c r="Q139" s="544"/>
      <c r="R139" s="544"/>
      <c r="S139" s="544"/>
      <c r="T139" s="544"/>
    </row>
    <row r="140" spans="1:20" ht="12.75">
      <c r="A140" s="55"/>
      <c r="B140" s="67"/>
      <c r="C140" s="6"/>
      <c r="D140" s="55"/>
      <c r="E140" s="17" t="s">
        <v>38</v>
      </c>
      <c r="F140" s="68" t="s">
        <v>23</v>
      </c>
      <c r="G140" s="85" t="s">
        <v>69</v>
      </c>
      <c r="H140" s="6"/>
      <c r="I140" s="76" t="s">
        <v>42</v>
      </c>
      <c r="J140" s="87"/>
      <c r="K140" s="52"/>
      <c r="L140" s="95"/>
      <c r="M140" s="39"/>
      <c r="N140" s="544"/>
      <c r="O140" s="544"/>
      <c r="P140" s="544"/>
      <c r="Q140" s="544"/>
      <c r="R140" s="544"/>
      <c r="S140" s="544"/>
      <c r="T140" s="544"/>
    </row>
    <row r="141" spans="1:20" ht="12.75">
      <c r="A141" s="55"/>
      <c r="B141" s="56"/>
      <c r="C141" s="37"/>
      <c r="D141" s="55"/>
      <c r="E141" s="17" t="s">
        <v>44</v>
      </c>
      <c r="F141" s="68"/>
      <c r="G141" s="85" t="s">
        <v>26</v>
      </c>
      <c r="H141" s="8"/>
      <c r="I141" s="55" t="s">
        <v>70</v>
      </c>
      <c r="J141" s="26"/>
      <c r="K141" s="52"/>
      <c r="L141" s="16"/>
      <c r="M141" s="27"/>
      <c r="N141" s="544"/>
      <c r="O141" s="544"/>
      <c r="P141" s="544"/>
      <c r="Q141" s="544"/>
      <c r="R141" s="544"/>
      <c r="S141" s="544"/>
      <c r="T141" s="544"/>
    </row>
    <row r="142" spans="1:20" ht="12.75">
      <c r="A142" s="55"/>
      <c r="B142" s="56"/>
      <c r="C142" s="37"/>
      <c r="D142" s="55"/>
      <c r="E142" s="17"/>
      <c r="F142" s="68"/>
      <c r="G142" s="85"/>
      <c r="H142" s="8"/>
      <c r="I142" s="55"/>
      <c r="J142" s="26"/>
      <c r="K142" s="52"/>
      <c r="L142" s="16"/>
      <c r="M142" s="27"/>
      <c r="N142" s="544"/>
      <c r="O142" s="544"/>
      <c r="P142" s="544"/>
      <c r="Q142" s="544"/>
      <c r="R142" s="544"/>
      <c r="S142" s="544"/>
      <c r="T142" s="544"/>
    </row>
    <row r="143" spans="1:20" ht="13.5" thickBot="1">
      <c r="A143" s="10"/>
      <c r="B143" s="43"/>
      <c r="C143" s="11"/>
      <c r="D143" s="10"/>
      <c r="E143" s="69"/>
      <c r="F143" s="82"/>
      <c r="G143" s="69"/>
      <c r="H143" s="11"/>
      <c r="I143" s="10"/>
      <c r="J143" s="28"/>
      <c r="K143" s="53"/>
      <c r="L143" s="23"/>
      <c r="M143" s="29"/>
      <c r="N143" s="544"/>
      <c r="O143" s="544"/>
      <c r="P143" s="544"/>
      <c r="Q143" s="544"/>
      <c r="R143" s="544"/>
      <c r="S143" s="544"/>
      <c r="T143" s="544"/>
    </row>
    <row r="144" spans="1:20" ht="13.5" thickBot="1">
      <c r="A144" s="10"/>
      <c r="B144" s="22" t="s">
        <v>36</v>
      </c>
      <c r="C144" s="36"/>
      <c r="D144" s="11"/>
      <c r="E144" s="11"/>
      <c r="F144" s="11"/>
      <c r="G144" s="11"/>
      <c r="H144" s="11"/>
      <c r="I144" s="11"/>
      <c r="J144" s="11"/>
      <c r="K144" s="11"/>
      <c r="L144" s="11"/>
      <c r="M144" s="12"/>
      <c r="N144" s="544"/>
      <c r="O144" s="544"/>
      <c r="P144" s="544"/>
      <c r="Q144" s="544"/>
      <c r="R144" s="544"/>
      <c r="S144" s="544"/>
      <c r="T144" s="544"/>
    </row>
    <row r="145" spans="1:20" s="396" customFormat="1" ht="13.5" thickBot="1">
      <c r="A145" s="421" t="s">
        <v>5</v>
      </c>
      <c r="B145" s="401" t="s">
        <v>188</v>
      </c>
      <c r="C145" s="401"/>
      <c r="D145" s="422"/>
      <c r="E145" s="422"/>
      <c r="F145" s="422"/>
      <c r="G145" s="422"/>
      <c r="H145" s="422"/>
      <c r="I145" s="422"/>
      <c r="J145" s="422"/>
      <c r="K145" s="422"/>
      <c r="L145" s="422"/>
      <c r="M145" s="423"/>
      <c r="N145" s="544"/>
      <c r="O145" s="544"/>
      <c r="P145" s="544"/>
      <c r="Q145" s="544"/>
      <c r="R145" s="544"/>
      <c r="S145" s="544"/>
      <c r="T145" s="544"/>
    </row>
    <row r="146" spans="1:20" s="396" customFormat="1" ht="13.5" thickBot="1">
      <c r="A146" s="406" t="s">
        <v>6</v>
      </c>
      <c r="B146" s="407" t="s">
        <v>189</v>
      </c>
      <c r="C146" s="407"/>
      <c r="D146" s="407"/>
      <c r="E146" s="407"/>
      <c r="F146" s="409"/>
      <c r="G146" s="409"/>
      <c r="H146" s="422"/>
      <c r="I146" s="409"/>
      <c r="J146" s="409"/>
      <c r="K146" s="409"/>
      <c r="L146" s="409"/>
      <c r="M146" s="410"/>
      <c r="N146" s="544"/>
      <c r="O146" s="544"/>
      <c r="P146" s="544"/>
      <c r="Q146" s="544"/>
      <c r="R146" s="544"/>
      <c r="S146" s="544"/>
      <c r="T146" s="544"/>
    </row>
    <row r="147" spans="1:20" ht="12.75">
      <c r="A147" s="133">
        <v>1</v>
      </c>
      <c r="B147" s="161" t="s">
        <v>94</v>
      </c>
      <c r="C147" s="152"/>
      <c r="D147" s="46"/>
      <c r="E147" s="54"/>
      <c r="F147" s="47"/>
      <c r="G147" s="129"/>
      <c r="H147" s="31"/>
      <c r="I147" s="48"/>
      <c r="J147" s="40"/>
      <c r="K147" s="31"/>
      <c r="L147" s="31"/>
      <c r="M147" s="32"/>
      <c r="N147" s="544"/>
      <c r="O147" s="544"/>
      <c r="P147" s="544"/>
      <c r="Q147" s="544"/>
      <c r="R147" s="544"/>
      <c r="S147" s="544"/>
      <c r="T147" s="544"/>
    </row>
    <row r="148" spans="1:20" ht="12.75">
      <c r="A148" s="33"/>
      <c r="B148" s="163" t="s">
        <v>95</v>
      </c>
      <c r="C148" s="151" t="s">
        <v>7</v>
      </c>
      <c r="D148" s="173">
        <v>3</v>
      </c>
      <c r="E148" s="174">
        <v>1.5</v>
      </c>
      <c r="F148" s="174">
        <v>1.5</v>
      </c>
      <c r="G148" s="175">
        <v>3</v>
      </c>
      <c r="H148" s="188" t="s">
        <v>154</v>
      </c>
      <c r="I148" s="183" t="s">
        <v>27</v>
      </c>
      <c r="J148" s="248">
        <v>30</v>
      </c>
      <c r="K148" s="247"/>
      <c r="L148" s="188">
        <v>30</v>
      </c>
      <c r="M148" s="21"/>
      <c r="N148" s="544"/>
      <c r="O148" s="544"/>
      <c r="P148" s="544"/>
      <c r="Q148" s="544"/>
      <c r="R148" s="544"/>
      <c r="S148" s="544"/>
      <c r="T148" s="544"/>
    </row>
    <row r="149" spans="1:20" ht="12.75">
      <c r="A149" s="33"/>
      <c r="B149" s="34" t="s">
        <v>96</v>
      </c>
      <c r="C149" s="151" t="s">
        <v>7</v>
      </c>
      <c r="D149" s="173">
        <v>3</v>
      </c>
      <c r="E149" s="174">
        <v>1.5</v>
      </c>
      <c r="F149" s="174">
        <v>1.5</v>
      </c>
      <c r="G149" s="175">
        <v>3</v>
      </c>
      <c r="H149" s="188" t="s">
        <v>154</v>
      </c>
      <c r="I149" s="183" t="s">
        <v>27</v>
      </c>
      <c r="J149" s="248">
        <v>30</v>
      </c>
      <c r="K149" s="247"/>
      <c r="L149" s="188">
        <v>30</v>
      </c>
      <c r="M149" s="21"/>
      <c r="N149" s="544"/>
      <c r="O149" s="544"/>
      <c r="P149" s="544"/>
      <c r="Q149" s="544"/>
      <c r="R149" s="544"/>
      <c r="S149" s="544"/>
      <c r="T149" s="544"/>
    </row>
    <row r="150" spans="1:20" ht="12.75">
      <c r="A150" s="33"/>
      <c r="B150" s="34" t="s">
        <v>97</v>
      </c>
      <c r="C150" s="151" t="s">
        <v>7</v>
      </c>
      <c r="D150" s="173">
        <v>3</v>
      </c>
      <c r="E150" s="174">
        <v>1.5</v>
      </c>
      <c r="F150" s="174">
        <v>1.5</v>
      </c>
      <c r="G150" s="175">
        <v>3</v>
      </c>
      <c r="H150" s="188" t="s">
        <v>154</v>
      </c>
      <c r="I150" s="183" t="s">
        <v>27</v>
      </c>
      <c r="J150" s="248">
        <v>30</v>
      </c>
      <c r="K150" s="247"/>
      <c r="L150" s="188">
        <v>30</v>
      </c>
      <c r="M150" s="21"/>
      <c r="N150" s="544"/>
      <c r="O150" s="544"/>
      <c r="P150" s="544"/>
      <c r="Q150" s="544"/>
      <c r="R150" s="544"/>
      <c r="S150" s="544"/>
      <c r="T150" s="544"/>
    </row>
    <row r="151" spans="1:20" ht="13.5" thickBot="1">
      <c r="A151" s="246">
        <v>2</v>
      </c>
      <c r="B151" s="181" t="s">
        <v>272</v>
      </c>
      <c r="C151" s="151" t="s">
        <v>7</v>
      </c>
      <c r="D151" s="173">
        <v>3</v>
      </c>
      <c r="E151" s="174">
        <v>1.5</v>
      </c>
      <c r="F151" s="174">
        <v>1.5</v>
      </c>
      <c r="G151" s="175">
        <v>3</v>
      </c>
      <c r="H151" s="137" t="s">
        <v>93</v>
      </c>
      <c r="I151" s="183" t="s">
        <v>27</v>
      </c>
      <c r="J151" s="248">
        <v>30</v>
      </c>
      <c r="K151" s="247"/>
      <c r="L151" s="188">
        <v>30</v>
      </c>
      <c r="M151" s="21"/>
      <c r="N151" s="544"/>
      <c r="O151" s="544"/>
      <c r="P151" s="544"/>
      <c r="Q151" s="544"/>
      <c r="R151" s="544"/>
      <c r="S151" s="544"/>
      <c r="T151" s="544"/>
    </row>
    <row r="152" spans="1:20" s="440" customFormat="1" ht="13.5" thickBot="1">
      <c r="A152" s="431"/>
      <c r="B152" s="432" t="s">
        <v>73</v>
      </c>
      <c r="C152" s="431"/>
      <c r="D152" s="433">
        <f>SUM(D148:D151)</f>
        <v>12</v>
      </c>
      <c r="E152" s="434">
        <f>SUM(E148:E151)</f>
        <v>6</v>
      </c>
      <c r="F152" s="435">
        <f>SUM(F148:F151)</f>
        <v>6</v>
      </c>
      <c r="G152" s="435">
        <f>SUM(G148:G151)</f>
        <v>12</v>
      </c>
      <c r="H152" s="436" t="s">
        <v>61</v>
      </c>
      <c r="I152" s="478" t="s">
        <v>61</v>
      </c>
      <c r="J152" s="457">
        <f>SUM(J148:J151)</f>
        <v>120</v>
      </c>
      <c r="K152" s="439"/>
      <c r="L152" s="439">
        <f>SUM(L148:L151)</f>
        <v>120</v>
      </c>
      <c r="M152" s="458"/>
      <c r="N152" s="544"/>
      <c r="O152" s="544"/>
      <c r="P152" s="544"/>
      <c r="Q152" s="544"/>
      <c r="R152" s="544"/>
      <c r="S152" s="544"/>
      <c r="T152" s="544"/>
    </row>
    <row r="153" spans="1:20" s="440" customFormat="1" ht="12.75">
      <c r="A153" s="459"/>
      <c r="B153" s="460" t="s">
        <v>74</v>
      </c>
      <c r="C153" s="459"/>
      <c r="D153" s="780">
        <f>SUM(G152)</f>
        <v>12</v>
      </c>
      <c r="E153" s="461"/>
      <c r="F153" s="462"/>
      <c r="G153" s="462"/>
      <c r="H153" s="463" t="s">
        <v>61</v>
      </c>
      <c r="I153" s="522" t="s">
        <v>61</v>
      </c>
      <c r="J153" s="523"/>
      <c r="K153" s="520"/>
      <c r="L153" s="520"/>
      <c r="M153" s="466"/>
      <c r="N153" s="544"/>
      <c r="O153" s="544"/>
      <c r="P153" s="544"/>
      <c r="Q153" s="544"/>
      <c r="R153" s="544"/>
      <c r="S153" s="544"/>
      <c r="T153" s="544"/>
    </row>
    <row r="154" spans="1:20" s="440" customFormat="1" ht="13.5" thickBot="1">
      <c r="A154" s="467"/>
      <c r="B154" s="468" t="s">
        <v>75</v>
      </c>
      <c r="C154" s="469"/>
      <c r="D154" s="470"/>
      <c r="E154" s="470"/>
      <c r="F154" s="470"/>
      <c r="G154" s="470"/>
      <c r="H154" s="470" t="s">
        <v>61</v>
      </c>
      <c r="I154" s="527" t="s">
        <v>61</v>
      </c>
      <c r="J154" s="528"/>
      <c r="K154" s="526"/>
      <c r="L154" s="526"/>
      <c r="M154" s="471"/>
      <c r="N154" s="544"/>
      <c r="O154" s="544"/>
      <c r="P154" s="544"/>
      <c r="Q154" s="544"/>
      <c r="R154" s="544"/>
      <c r="S154" s="544"/>
      <c r="T154" s="544"/>
    </row>
    <row r="155" spans="1:20" s="516" customFormat="1" ht="13.5" thickBot="1">
      <c r="A155" s="406" t="s">
        <v>7</v>
      </c>
      <c r="B155" s="407" t="s">
        <v>190</v>
      </c>
      <c r="C155" s="407"/>
      <c r="D155" s="411"/>
      <c r="E155" s="411"/>
      <c r="F155" s="411"/>
      <c r="G155" s="550"/>
      <c r="H155" s="411"/>
      <c r="I155" s="411"/>
      <c r="J155" s="411"/>
      <c r="K155" s="411"/>
      <c r="L155" s="411"/>
      <c r="M155" s="537"/>
      <c r="N155" s="687"/>
      <c r="O155" s="687"/>
      <c r="P155" s="687"/>
      <c r="Q155" s="687"/>
      <c r="R155" s="687"/>
      <c r="S155" s="687"/>
      <c r="T155" s="687"/>
    </row>
    <row r="156" spans="1:20" s="255" customFormat="1" ht="13.5" thickBot="1">
      <c r="A156" s="293">
        <v>1</v>
      </c>
      <c r="B156" s="296" t="s">
        <v>138</v>
      </c>
      <c r="C156" s="297" t="s">
        <v>7</v>
      </c>
      <c r="D156" s="170">
        <v>5</v>
      </c>
      <c r="E156" s="171">
        <v>2.5</v>
      </c>
      <c r="F156" s="172">
        <v>2.5</v>
      </c>
      <c r="G156" s="172">
        <v>4</v>
      </c>
      <c r="H156" s="172" t="s">
        <v>199</v>
      </c>
      <c r="I156" s="298" t="s">
        <v>27</v>
      </c>
      <c r="J156" s="297">
        <v>60</v>
      </c>
      <c r="K156" s="172">
        <v>30</v>
      </c>
      <c r="L156" s="295">
        <v>30</v>
      </c>
      <c r="M156" s="327"/>
      <c r="N156" s="687"/>
      <c r="O156" s="687"/>
      <c r="P156" s="687"/>
      <c r="Q156" s="687"/>
      <c r="R156" s="687"/>
      <c r="S156" s="687"/>
      <c r="T156" s="687"/>
    </row>
    <row r="157" spans="1:20" s="658" customFormat="1" ht="13.5" thickBot="1">
      <c r="A157" s="625"/>
      <c r="B157" s="606" t="s">
        <v>73</v>
      </c>
      <c r="C157" s="625"/>
      <c r="D157" s="433">
        <f>SUM(D156)</f>
        <v>5</v>
      </c>
      <c r="E157" s="434">
        <f>SUM(E156)</f>
        <v>2.5</v>
      </c>
      <c r="F157" s="435">
        <f>SUM(F156)</f>
        <v>2.5</v>
      </c>
      <c r="G157" s="435">
        <f>SUM(G156)</f>
        <v>4</v>
      </c>
      <c r="H157" s="557" t="s">
        <v>61</v>
      </c>
      <c r="I157" s="608" t="s">
        <v>61</v>
      </c>
      <c r="J157" s="609">
        <f>SUM(J156)</f>
        <v>60</v>
      </c>
      <c r="K157" s="435">
        <f>SUM(K156)</f>
        <v>30</v>
      </c>
      <c r="L157" s="435">
        <f>SUM(L156)</f>
        <v>30</v>
      </c>
      <c r="M157" s="610"/>
      <c r="N157" s="687"/>
      <c r="O157" s="687"/>
      <c r="P157" s="687"/>
      <c r="Q157" s="687"/>
      <c r="R157" s="687"/>
      <c r="S157" s="687"/>
      <c r="T157" s="687"/>
    </row>
    <row r="158" spans="1:20" s="658" customFormat="1" ht="12.75">
      <c r="A158" s="612"/>
      <c r="B158" s="611" t="s">
        <v>74</v>
      </c>
      <c r="C158" s="612"/>
      <c r="D158" s="778">
        <f>SUM(G157)</f>
        <v>4</v>
      </c>
      <c r="E158" s="613"/>
      <c r="F158" s="614"/>
      <c r="G158" s="614"/>
      <c r="H158" s="615" t="s">
        <v>61</v>
      </c>
      <c r="I158" s="616" t="s">
        <v>61</v>
      </c>
      <c r="J158" s="617"/>
      <c r="K158" s="614"/>
      <c r="L158" s="614"/>
      <c r="M158" s="618"/>
      <c r="N158" s="687"/>
      <c r="O158" s="687"/>
      <c r="P158" s="687"/>
      <c r="Q158" s="687"/>
      <c r="R158" s="687"/>
      <c r="S158" s="687"/>
      <c r="T158" s="687"/>
    </row>
    <row r="159" spans="1:20" s="658" customFormat="1" ht="13.5" thickBot="1">
      <c r="A159" s="499"/>
      <c r="B159" s="450" t="s">
        <v>75</v>
      </c>
      <c r="C159" s="499"/>
      <c r="D159" s="500"/>
      <c r="E159" s="501"/>
      <c r="F159" s="502"/>
      <c r="G159" s="502"/>
      <c r="H159" s="503" t="s">
        <v>61</v>
      </c>
      <c r="I159" s="504" t="s">
        <v>61</v>
      </c>
      <c r="J159" s="505"/>
      <c r="K159" s="502"/>
      <c r="L159" s="502"/>
      <c r="M159" s="619"/>
      <c r="N159" s="687"/>
      <c r="O159" s="687"/>
      <c r="P159" s="687"/>
      <c r="Q159" s="687"/>
      <c r="R159" s="687"/>
      <c r="S159" s="687"/>
      <c r="T159" s="687"/>
    </row>
    <row r="160" spans="1:20" s="516" customFormat="1" ht="13.5" thickBot="1">
      <c r="A160" s="406" t="s">
        <v>8</v>
      </c>
      <c r="B160" s="407" t="s">
        <v>191</v>
      </c>
      <c r="C160" s="407"/>
      <c r="D160" s="411"/>
      <c r="E160" s="411"/>
      <c r="F160" s="411"/>
      <c r="G160" s="550"/>
      <c r="H160" s="411"/>
      <c r="I160" s="411"/>
      <c r="J160" s="411"/>
      <c r="K160" s="411"/>
      <c r="L160" s="411"/>
      <c r="M160" s="537"/>
      <c r="N160" s="687"/>
      <c r="O160" s="687"/>
      <c r="P160" s="687"/>
      <c r="Q160" s="687"/>
      <c r="R160" s="687"/>
      <c r="S160" s="687"/>
      <c r="T160" s="687"/>
    </row>
    <row r="161" spans="1:20" s="255" customFormat="1" ht="13.5" thickBot="1">
      <c r="A161" s="293">
        <v>1</v>
      </c>
      <c r="B161" s="296" t="s">
        <v>222</v>
      </c>
      <c r="C161" s="297" t="s">
        <v>7</v>
      </c>
      <c r="D161" s="170">
        <v>3</v>
      </c>
      <c r="E161" s="171">
        <v>1.5</v>
      </c>
      <c r="F161" s="172">
        <v>1.5</v>
      </c>
      <c r="G161" s="191">
        <v>0.5</v>
      </c>
      <c r="H161" s="172" t="s">
        <v>93</v>
      </c>
      <c r="I161" s="298" t="s">
        <v>35</v>
      </c>
      <c r="J161" s="355">
        <v>30</v>
      </c>
      <c r="K161" s="294">
        <v>30</v>
      </c>
      <c r="L161" s="330"/>
      <c r="M161" s="328"/>
      <c r="N161" s="687"/>
      <c r="O161" s="687"/>
      <c r="P161" s="687"/>
      <c r="Q161" s="687"/>
      <c r="R161" s="687"/>
      <c r="S161" s="687"/>
      <c r="T161" s="687"/>
    </row>
    <row r="162" spans="1:20" s="255" customFormat="1" ht="12.75">
      <c r="A162" s="356">
        <v>2</v>
      </c>
      <c r="B162" s="357" t="s">
        <v>224</v>
      </c>
      <c r="C162" s="358" t="s">
        <v>7</v>
      </c>
      <c r="D162" s="173">
        <v>3</v>
      </c>
      <c r="E162" s="174">
        <v>1.5</v>
      </c>
      <c r="F162" s="172">
        <v>1.5</v>
      </c>
      <c r="G162" s="188">
        <v>3</v>
      </c>
      <c r="H162" s="172" t="s">
        <v>93</v>
      </c>
      <c r="I162" s="376" t="s">
        <v>35</v>
      </c>
      <c r="J162" s="359">
        <v>30</v>
      </c>
      <c r="K162" s="175"/>
      <c r="L162" s="175">
        <v>30</v>
      </c>
      <c r="M162" s="360"/>
      <c r="N162" s="687"/>
      <c r="O162" s="687"/>
      <c r="P162" s="687"/>
      <c r="Q162" s="687"/>
      <c r="R162" s="687"/>
      <c r="S162" s="687"/>
      <c r="T162" s="687"/>
    </row>
    <row r="163" spans="1:20" s="255" customFormat="1" ht="13.5" thickBot="1">
      <c r="A163" s="356">
        <v>3</v>
      </c>
      <c r="B163" s="357" t="s">
        <v>130</v>
      </c>
      <c r="C163" s="358" t="s">
        <v>7</v>
      </c>
      <c r="D163" s="173">
        <v>5</v>
      </c>
      <c r="E163" s="174">
        <v>1.5</v>
      </c>
      <c r="F163" s="172">
        <v>3.5</v>
      </c>
      <c r="G163" s="191">
        <v>3</v>
      </c>
      <c r="H163" s="172" t="s">
        <v>93</v>
      </c>
      <c r="I163" s="298" t="s">
        <v>35</v>
      </c>
      <c r="J163" s="359">
        <v>30</v>
      </c>
      <c r="K163" s="217"/>
      <c r="L163" s="175">
        <v>30</v>
      </c>
      <c r="M163" s="360"/>
      <c r="N163" s="687"/>
      <c r="O163" s="687"/>
      <c r="P163" s="687"/>
      <c r="Q163" s="687"/>
      <c r="R163" s="687"/>
      <c r="S163" s="687"/>
      <c r="T163" s="687"/>
    </row>
    <row r="164" spans="1:20" s="658" customFormat="1" ht="13.5" thickBot="1">
      <c r="A164" s="625"/>
      <c r="B164" s="606" t="s">
        <v>73</v>
      </c>
      <c r="C164" s="625"/>
      <c r="D164" s="433">
        <f>SUM(D161:D163)</f>
        <v>11</v>
      </c>
      <c r="E164" s="434">
        <f>SUM(E161:E163)</f>
        <v>4.5</v>
      </c>
      <c r="F164" s="435">
        <f>SUM(F161:F163)</f>
        <v>6.5</v>
      </c>
      <c r="G164" s="439">
        <f>SUM(G161:G163)</f>
        <v>6.5</v>
      </c>
      <c r="H164" s="557" t="s">
        <v>61</v>
      </c>
      <c r="I164" s="608" t="s">
        <v>61</v>
      </c>
      <c r="J164" s="609">
        <f>SUM(J161:J163)</f>
        <v>90</v>
      </c>
      <c r="K164" s="435">
        <f>SUM(K161:K163)</f>
        <v>30</v>
      </c>
      <c r="L164" s="435">
        <f>SUM(L162:L163)</f>
        <v>60</v>
      </c>
      <c r="M164" s="610"/>
      <c r="N164" s="687"/>
      <c r="O164" s="687"/>
      <c r="P164" s="687"/>
      <c r="Q164" s="687"/>
      <c r="R164" s="687"/>
      <c r="S164" s="687"/>
      <c r="T164" s="687"/>
    </row>
    <row r="165" spans="1:20" s="658" customFormat="1" ht="12.75">
      <c r="A165" s="612"/>
      <c r="B165" s="611" t="s">
        <v>74</v>
      </c>
      <c r="C165" s="612"/>
      <c r="D165" s="778">
        <f>SUM(G164)</f>
        <v>6.5</v>
      </c>
      <c r="E165" s="613"/>
      <c r="F165" s="614"/>
      <c r="G165" s="614"/>
      <c r="H165" s="615" t="s">
        <v>61</v>
      </c>
      <c r="I165" s="616" t="s">
        <v>61</v>
      </c>
      <c r="J165" s="617"/>
      <c r="K165" s="614"/>
      <c r="L165" s="614"/>
      <c r="M165" s="618"/>
      <c r="N165" s="687"/>
      <c r="O165" s="687"/>
      <c r="P165" s="687"/>
      <c r="Q165" s="687"/>
      <c r="R165" s="687"/>
      <c r="S165" s="687"/>
      <c r="T165" s="687"/>
    </row>
    <row r="166" spans="1:20" s="658" customFormat="1" ht="13.5" thickBot="1">
      <c r="A166" s="926"/>
      <c r="B166" s="902" t="s">
        <v>75</v>
      </c>
      <c r="C166" s="926"/>
      <c r="D166" s="927">
        <v>11</v>
      </c>
      <c r="E166" s="915"/>
      <c r="F166" s="679"/>
      <c r="G166" s="679"/>
      <c r="H166" s="679" t="s">
        <v>61</v>
      </c>
      <c r="I166" s="680" t="s">
        <v>61</v>
      </c>
      <c r="J166" s="899">
        <v>90</v>
      </c>
      <c r="K166" s="679"/>
      <c r="L166" s="679"/>
      <c r="M166" s="680"/>
      <c r="N166" s="687"/>
      <c r="O166" s="687"/>
      <c r="P166" s="687"/>
      <c r="Q166" s="687"/>
      <c r="R166" s="687"/>
      <c r="S166" s="687"/>
      <c r="T166" s="687"/>
    </row>
    <row r="167" spans="1:20" s="516" customFormat="1" ht="13.5" thickBot="1">
      <c r="A167" s="406" t="s">
        <v>56</v>
      </c>
      <c r="B167" s="407" t="s">
        <v>192</v>
      </c>
      <c r="C167" s="407"/>
      <c r="D167" s="411"/>
      <c r="E167" s="411"/>
      <c r="F167" s="411"/>
      <c r="G167" s="550"/>
      <c r="H167" s="411"/>
      <c r="I167" s="411"/>
      <c r="J167" s="411"/>
      <c r="K167" s="411"/>
      <c r="L167" s="411"/>
      <c r="M167" s="537"/>
      <c r="N167" s="687"/>
      <c r="O167" s="687"/>
      <c r="P167" s="687"/>
      <c r="Q167" s="687"/>
      <c r="R167" s="687"/>
      <c r="S167" s="687"/>
      <c r="T167" s="687"/>
    </row>
    <row r="168" spans="1:20" s="255" customFormat="1" ht="13.5" thickBot="1">
      <c r="A168" s="293">
        <v>1</v>
      </c>
      <c r="B168" s="255" t="s">
        <v>164</v>
      </c>
      <c r="C168" s="297" t="s">
        <v>7</v>
      </c>
      <c r="D168" s="170">
        <v>2</v>
      </c>
      <c r="E168" s="171">
        <v>1.5</v>
      </c>
      <c r="F168" s="172">
        <v>0.5</v>
      </c>
      <c r="G168" s="172">
        <v>2</v>
      </c>
      <c r="H168" s="172" t="s">
        <v>93</v>
      </c>
      <c r="I168" s="298" t="s">
        <v>27</v>
      </c>
      <c r="J168" s="295">
        <v>30</v>
      </c>
      <c r="K168" s="172"/>
      <c r="L168" s="172">
        <v>30</v>
      </c>
      <c r="M168" s="298"/>
      <c r="N168" s="687"/>
      <c r="O168" s="687"/>
      <c r="P168" s="687"/>
      <c r="Q168" s="687"/>
      <c r="R168" s="687"/>
      <c r="S168" s="687"/>
      <c r="T168" s="687"/>
    </row>
    <row r="169" spans="1:20" s="658" customFormat="1" ht="13.5" thickBot="1">
      <c r="A169" s="625"/>
      <c r="B169" s="606" t="s">
        <v>73</v>
      </c>
      <c r="C169" s="625"/>
      <c r="D169" s="475">
        <f>SUM(D168:D168)</f>
        <v>2</v>
      </c>
      <c r="E169" s="476">
        <f>SUM(E168:E168)</f>
        <v>1.5</v>
      </c>
      <c r="F169" s="439">
        <f>SUM(F168)</f>
        <v>0.5</v>
      </c>
      <c r="G169" s="435">
        <f>SUM(G168)</f>
        <v>2</v>
      </c>
      <c r="H169" s="557" t="s">
        <v>61</v>
      </c>
      <c r="I169" s="608" t="s">
        <v>61</v>
      </c>
      <c r="J169" s="438">
        <f>SUM(J168:J168)</f>
        <v>30</v>
      </c>
      <c r="K169" s="439"/>
      <c r="L169" s="439">
        <f>SUM(L168:L168)</f>
        <v>30</v>
      </c>
      <c r="M169" s="608"/>
      <c r="N169" s="687"/>
      <c r="O169" s="687"/>
      <c r="P169" s="687"/>
      <c r="Q169" s="687"/>
      <c r="R169" s="687"/>
      <c r="S169" s="687"/>
      <c r="T169" s="687"/>
    </row>
    <row r="170" spans="1:20" s="658" customFormat="1" ht="12" customHeight="1">
      <c r="A170" s="612"/>
      <c r="B170" s="611" t="s">
        <v>74</v>
      </c>
      <c r="C170" s="612"/>
      <c r="D170" s="778">
        <f>SUM(G169)</f>
        <v>2</v>
      </c>
      <c r="E170" s="613"/>
      <c r="F170" s="614"/>
      <c r="G170" s="614"/>
      <c r="H170" s="615" t="s">
        <v>61</v>
      </c>
      <c r="I170" s="616" t="s">
        <v>61</v>
      </c>
      <c r="J170" s="617"/>
      <c r="K170" s="614"/>
      <c r="L170" s="614"/>
      <c r="M170" s="618"/>
      <c r="N170" s="687"/>
      <c r="O170" s="687"/>
      <c r="P170" s="687"/>
      <c r="Q170" s="687"/>
      <c r="R170" s="687"/>
      <c r="S170" s="687"/>
      <c r="T170" s="687"/>
    </row>
    <row r="171" spans="1:20" s="440" customFormat="1" ht="13.5" thickBot="1">
      <c r="A171" s="449"/>
      <c r="B171" s="450" t="s">
        <v>75</v>
      </c>
      <c r="C171" s="449"/>
      <c r="D171" s="506"/>
      <c r="E171" s="451"/>
      <c r="F171" s="452"/>
      <c r="G171" s="452"/>
      <c r="H171" s="453" t="s">
        <v>61</v>
      </c>
      <c r="I171" s="454" t="s">
        <v>61</v>
      </c>
      <c r="J171" s="455"/>
      <c r="K171" s="452"/>
      <c r="L171" s="452"/>
      <c r="M171" s="456"/>
      <c r="N171" s="544"/>
      <c r="O171" s="544"/>
      <c r="P171" s="544"/>
      <c r="Q171" s="544"/>
      <c r="R171" s="544"/>
      <c r="S171" s="544"/>
      <c r="T171" s="544"/>
    </row>
    <row r="172" spans="1:20" s="396" customFormat="1" ht="13.5" thickBot="1">
      <c r="A172" s="406" t="s">
        <v>57</v>
      </c>
      <c r="B172" s="407" t="s">
        <v>9</v>
      </c>
      <c r="C172" s="407"/>
      <c r="D172" s="409"/>
      <c r="E172" s="409"/>
      <c r="F172" s="409"/>
      <c r="G172" s="509"/>
      <c r="H172" s="409"/>
      <c r="I172" s="409"/>
      <c r="J172" s="409"/>
      <c r="K172" s="409"/>
      <c r="L172" s="409"/>
      <c r="M172" s="410"/>
      <c r="N172" s="544"/>
      <c r="O172" s="544"/>
      <c r="P172" s="544"/>
      <c r="Q172" s="544"/>
      <c r="R172" s="544"/>
      <c r="S172" s="544"/>
      <c r="T172" s="544"/>
    </row>
    <row r="173" spans="1:20" s="396" customFormat="1" ht="13.5" thickBot="1">
      <c r="A173" s="412" t="s">
        <v>58</v>
      </c>
      <c r="B173" s="397" t="s">
        <v>136</v>
      </c>
      <c r="C173" s="413"/>
      <c r="D173" s="654"/>
      <c r="E173" s="532"/>
      <c r="F173" s="655"/>
      <c r="G173" s="415"/>
      <c r="H173" s="415" t="s">
        <v>61</v>
      </c>
      <c r="I173" s="415" t="s">
        <v>61</v>
      </c>
      <c r="J173" s="656"/>
      <c r="K173" s="415"/>
      <c r="L173" s="654"/>
      <c r="M173" s="657"/>
      <c r="N173" s="544"/>
      <c r="O173" s="544"/>
      <c r="P173" s="544"/>
      <c r="Q173" s="544"/>
      <c r="R173" s="544"/>
      <c r="S173" s="544"/>
      <c r="T173" s="544"/>
    </row>
    <row r="174" spans="1:20" s="380" customFormat="1" ht="13.5" thickBot="1">
      <c r="A174" s="1122" t="s">
        <v>109</v>
      </c>
      <c r="B174" s="1123"/>
      <c r="C174" s="929" t="s">
        <v>7</v>
      </c>
      <c r="D174" s="418">
        <f>SUM(D169,D164,D157,D152)</f>
        <v>30</v>
      </c>
      <c r="E174" s="419">
        <f>SUM(E152,E157,E164,E169)</f>
        <v>14.5</v>
      </c>
      <c r="F174" s="419">
        <f>SUM(F152,F157,F164,F169)</f>
        <v>15.5</v>
      </c>
      <c r="G174" s="419">
        <f>SUM(G169,G164,G157,G152)</f>
        <v>24.5</v>
      </c>
      <c r="H174" s="382"/>
      <c r="I174" s="381"/>
      <c r="J174" s="540">
        <f>SUM(J169,J164,J157,J152)</f>
        <v>300</v>
      </c>
      <c r="K174" s="384">
        <f>SUM(K164,K157)</f>
        <v>60</v>
      </c>
      <c r="L174" s="385">
        <f>SUM(L169,L164,L157,L152)</f>
        <v>240</v>
      </c>
      <c r="M174" s="652"/>
      <c r="N174" s="544"/>
      <c r="O174" s="544"/>
      <c r="P174" s="544"/>
      <c r="Q174" s="544"/>
      <c r="R174" s="544"/>
      <c r="S174" s="544"/>
      <c r="T174" s="544"/>
    </row>
    <row r="175" spans="1:20" ht="12.75">
      <c r="A175" s="931"/>
      <c r="B175" s="720"/>
      <c r="C175" s="721"/>
      <c r="D175" s="721"/>
      <c r="E175" s="721"/>
      <c r="F175" s="721"/>
      <c r="G175" s="734"/>
      <c r="H175" s="707"/>
      <c r="I175" s="707"/>
      <c r="J175" s="707"/>
      <c r="K175" s="707"/>
      <c r="L175" s="707"/>
      <c r="M175" s="731"/>
      <c r="N175" s="544"/>
      <c r="O175" s="544"/>
      <c r="P175" s="544"/>
      <c r="Q175" s="544"/>
      <c r="R175" s="544"/>
      <c r="S175" s="544"/>
      <c r="T175" s="544"/>
    </row>
    <row r="176" spans="1:20" ht="12.75">
      <c r="A176" s="721"/>
      <c r="B176" s="720"/>
      <c r="C176" s="721"/>
      <c r="D176" s="721"/>
      <c r="E176" s="721"/>
      <c r="F176" s="721"/>
      <c r="G176" s="707"/>
      <c r="H176" s="707"/>
      <c r="I176" s="707"/>
      <c r="J176" s="707"/>
      <c r="K176" s="707"/>
      <c r="L176" s="707"/>
      <c r="M176" s="707"/>
      <c r="N176" s="544"/>
      <c r="O176" s="544"/>
      <c r="P176" s="544"/>
      <c r="Q176" s="544"/>
      <c r="R176" s="544"/>
      <c r="S176" s="544"/>
      <c r="T176" s="544"/>
    </row>
    <row r="177" spans="1:20" ht="12.75">
      <c r="A177" s="729"/>
      <c r="B177" s="729"/>
      <c r="C177" s="707"/>
      <c r="D177" s="707"/>
      <c r="E177" s="707"/>
      <c r="F177" s="707"/>
      <c r="G177" s="707"/>
      <c r="H177" s="707"/>
      <c r="I177" s="707"/>
      <c r="J177" s="707"/>
      <c r="K177" s="707"/>
      <c r="L177" s="707"/>
      <c r="M177" s="707"/>
      <c r="N177" s="544"/>
      <c r="O177" s="544"/>
      <c r="P177" s="544"/>
      <c r="Q177" s="544"/>
      <c r="R177" s="544"/>
      <c r="S177" s="544"/>
      <c r="T177" s="544"/>
    </row>
    <row r="178" spans="1:20" ht="12.75">
      <c r="A178" s="721"/>
      <c r="B178" s="720" t="s">
        <v>221</v>
      </c>
      <c r="C178" s="721"/>
      <c r="D178" s="721"/>
      <c r="E178" s="721"/>
      <c r="F178" s="721"/>
      <c r="G178" s="707"/>
      <c r="H178" s="707"/>
      <c r="I178" s="707"/>
      <c r="J178" s="707"/>
      <c r="K178" s="707"/>
      <c r="L178" s="707"/>
      <c r="M178" s="707"/>
      <c r="N178" s="544"/>
      <c r="O178" s="544"/>
      <c r="P178" s="544"/>
      <c r="Q178" s="544"/>
      <c r="R178" s="544"/>
      <c r="S178" s="544"/>
      <c r="T178" s="544"/>
    </row>
    <row r="179" spans="1:20" ht="12.75">
      <c r="A179" s="721"/>
      <c r="B179" s="720" t="s">
        <v>223</v>
      </c>
      <c r="C179" s="721"/>
      <c r="D179" s="721"/>
      <c r="E179" s="721"/>
      <c r="F179" s="721"/>
      <c r="G179" s="707"/>
      <c r="H179" s="707"/>
      <c r="I179" s="707"/>
      <c r="J179" s="707"/>
      <c r="K179" s="707"/>
      <c r="L179" s="707"/>
      <c r="M179" s="707"/>
      <c r="N179" s="544"/>
      <c r="O179" s="544"/>
      <c r="P179" s="544"/>
      <c r="Q179" s="544"/>
      <c r="R179" s="544"/>
      <c r="S179" s="544"/>
      <c r="T179" s="544"/>
    </row>
    <row r="180" spans="1:20" ht="12.75">
      <c r="A180" s="544"/>
      <c r="B180" s="733" t="s">
        <v>206</v>
      </c>
      <c r="C180" s="544"/>
      <c r="D180" s="544"/>
      <c r="E180" s="544"/>
      <c r="F180" s="544"/>
      <c r="G180" s="544"/>
      <c r="H180" s="544"/>
      <c r="I180" s="544"/>
      <c r="J180" s="544"/>
      <c r="K180" s="544"/>
      <c r="L180" s="544"/>
      <c r="M180" s="544"/>
      <c r="N180" s="544"/>
      <c r="O180" s="544"/>
      <c r="P180" s="544"/>
      <c r="Q180" s="544"/>
      <c r="R180" s="544"/>
      <c r="S180" s="544"/>
      <c r="T180" s="544"/>
    </row>
    <row r="181" spans="1:20" ht="15.75">
      <c r="A181" s="708"/>
      <c r="B181" s="708"/>
      <c r="C181" s="708"/>
      <c r="D181" s="708"/>
      <c r="E181" s="708"/>
      <c r="F181" s="708"/>
      <c r="G181" s="708"/>
      <c r="H181" s="708"/>
      <c r="I181" s="708"/>
      <c r="J181" s="708"/>
      <c r="K181" s="708"/>
      <c r="L181" s="708"/>
      <c r="M181" s="708"/>
      <c r="N181" s="544"/>
      <c r="O181" s="544"/>
      <c r="P181" s="544"/>
      <c r="Q181" s="544"/>
      <c r="R181" s="544"/>
      <c r="S181" s="544"/>
      <c r="T181" s="544"/>
    </row>
    <row r="182" spans="1:20" ht="15.75">
      <c r="A182" s="1164" t="s">
        <v>85</v>
      </c>
      <c r="B182" s="1165"/>
      <c r="C182" s="1165"/>
      <c r="D182" s="1165"/>
      <c r="E182" s="1165"/>
      <c r="F182" s="1165"/>
      <c r="G182" s="1165"/>
      <c r="H182" s="1165"/>
      <c r="I182" s="1165"/>
      <c r="J182" s="1165"/>
      <c r="K182" s="1165"/>
      <c r="L182" s="1165"/>
      <c r="M182" s="1165"/>
      <c r="N182" s="544"/>
      <c r="O182" s="544"/>
      <c r="P182" s="544"/>
      <c r="Q182" s="544"/>
      <c r="R182" s="544"/>
      <c r="S182" s="544"/>
      <c r="T182" s="544"/>
    </row>
    <row r="183" spans="1:20" ht="15.75">
      <c r="A183" s="1164" t="s">
        <v>213</v>
      </c>
      <c r="B183" s="1164"/>
      <c r="C183" s="1164"/>
      <c r="D183" s="1164"/>
      <c r="E183" s="1164"/>
      <c r="F183" s="1164"/>
      <c r="G183" s="1164"/>
      <c r="H183" s="1164"/>
      <c r="I183" s="1164"/>
      <c r="J183" s="1164"/>
      <c r="K183" s="1164"/>
      <c r="L183" s="1164"/>
      <c r="M183" s="1164"/>
      <c r="N183" s="544"/>
      <c r="O183" s="544"/>
      <c r="P183" s="544"/>
      <c r="Q183" s="544"/>
      <c r="R183" s="544"/>
      <c r="S183" s="544"/>
      <c r="T183" s="544"/>
    </row>
    <row r="184" spans="1:20" ht="15.75">
      <c r="A184" s="928"/>
      <c r="B184" s="928"/>
      <c r="C184" s="928"/>
      <c r="D184" s="928"/>
      <c r="E184" s="928"/>
      <c r="F184" s="928"/>
      <c r="G184" s="928"/>
      <c r="H184" s="928"/>
      <c r="I184" s="928"/>
      <c r="J184" s="928"/>
      <c r="K184" s="928"/>
      <c r="L184" s="928"/>
      <c r="M184" s="928"/>
      <c r="N184" s="544"/>
      <c r="O184" s="544"/>
      <c r="P184" s="544"/>
      <c r="Q184" s="544"/>
      <c r="R184" s="544"/>
      <c r="S184" s="544"/>
      <c r="T184" s="544"/>
    </row>
    <row r="185" spans="1:20" ht="12.75">
      <c r="A185" s="710"/>
      <c r="B185" s="712" t="s">
        <v>83</v>
      </c>
      <c r="C185" s="712"/>
      <c r="D185" s="710"/>
      <c r="E185" s="710"/>
      <c r="F185" s="710"/>
      <c r="G185" s="710"/>
      <c r="H185" s="710"/>
      <c r="I185" s="710"/>
      <c r="J185" s="710"/>
      <c r="K185" s="710"/>
      <c r="L185" s="710"/>
      <c r="M185" s="710"/>
      <c r="N185" s="544"/>
      <c r="O185" s="544"/>
      <c r="P185" s="544"/>
      <c r="Q185" s="544"/>
      <c r="R185" s="544"/>
      <c r="S185" s="544"/>
      <c r="T185" s="544"/>
    </row>
    <row r="186" spans="1:20" ht="12.75">
      <c r="A186" s="544"/>
      <c r="B186" s="544" t="s">
        <v>80</v>
      </c>
      <c r="C186" s="544"/>
      <c r="D186" s="544"/>
      <c r="E186" s="544"/>
      <c r="F186" s="544"/>
      <c r="G186" s="544"/>
      <c r="H186" s="544"/>
      <c r="I186" s="544"/>
      <c r="J186" s="544"/>
      <c r="K186" s="544"/>
      <c r="L186" s="544"/>
      <c r="M186" s="544"/>
      <c r="N186" s="544"/>
      <c r="O186" s="544"/>
      <c r="P186" s="544"/>
      <c r="Q186" s="544"/>
      <c r="R186" s="544"/>
      <c r="S186" s="544"/>
      <c r="T186" s="544"/>
    </row>
    <row r="187" spans="1:20" ht="12.75">
      <c r="A187" s="544"/>
      <c r="B187" s="728" t="s">
        <v>127</v>
      </c>
      <c r="C187" s="544"/>
      <c r="D187" s="544"/>
      <c r="E187" s="544"/>
      <c r="F187" s="544"/>
      <c r="G187" s="544"/>
      <c r="H187" s="544"/>
      <c r="I187" s="544"/>
      <c r="J187" s="544"/>
      <c r="K187" s="544"/>
      <c r="L187" s="544"/>
      <c r="M187" s="544"/>
      <c r="N187" s="544"/>
      <c r="O187" s="544"/>
      <c r="P187" s="544"/>
      <c r="Q187" s="544"/>
      <c r="R187" s="544"/>
      <c r="S187" s="544"/>
      <c r="T187" s="544"/>
    </row>
    <row r="188" spans="1:20" ht="12.75">
      <c r="A188" s="544"/>
      <c r="B188" s="728" t="s">
        <v>128</v>
      </c>
      <c r="C188" s="544"/>
      <c r="D188" s="544"/>
      <c r="E188" s="544"/>
      <c r="F188" s="544"/>
      <c r="G188" s="544"/>
      <c r="H188" s="544"/>
      <c r="I188" s="544"/>
      <c r="J188" s="544"/>
      <c r="K188" s="544"/>
      <c r="L188" s="544"/>
      <c r="M188" s="544"/>
      <c r="N188" s="544"/>
      <c r="O188" s="544"/>
      <c r="P188" s="544"/>
      <c r="Q188" s="544"/>
      <c r="R188" s="544"/>
      <c r="S188" s="544"/>
      <c r="T188" s="544"/>
    </row>
    <row r="189" spans="1:20" ht="12.75">
      <c r="A189" s="544"/>
      <c r="B189" s="544" t="s">
        <v>82</v>
      </c>
      <c r="C189" s="544"/>
      <c r="D189" s="544"/>
      <c r="E189" s="544"/>
      <c r="F189" s="544"/>
      <c r="G189" s="544"/>
      <c r="H189" s="544"/>
      <c r="I189" s="544"/>
      <c r="J189" s="544"/>
      <c r="K189" s="544"/>
      <c r="L189" s="544"/>
      <c r="M189" s="544"/>
      <c r="N189" s="544"/>
      <c r="O189" s="544"/>
      <c r="P189" s="544"/>
      <c r="Q189" s="544"/>
      <c r="R189" s="544"/>
      <c r="S189" s="544"/>
      <c r="T189" s="544"/>
    </row>
    <row r="190" spans="1:20" ht="12.75">
      <c r="A190" s="544"/>
      <c r="B190" s="544"/>
      <c r="C190" s="544"/>
      <c r="D190" s="544"/>
      <c r="E190" s="544"/>
      <c r="F190" s="544"/>
      <c r="G190" s="544"/>
      <c r="H190" s="544"/>
      <c r="I190" s="544"/>
      <c r="J190" s="544"/>
      <c r="K190" s="544"/>
      <c r="L190" s="544"/>
      <c r="M190" s="544"/>
      <c r="N190" s="544"/>
      <c r="O190" s="544"/>
      <c r="P190" s="544"/>
      <c r="Q190" s="544"/>
      <c r="R190" s="544"/>
      <c r="S190" s="544"/>
      <c r="T190" s="544"/>
    </row>
    <row r="191" spans="1:20" ht="13.5" thickBot="1">
      <c r="A191" s="544"/>
      <c r="B191" s="714" t="s">
        <v>110</v>
      </c>
      <c r="C191" s="544"/>
      <c r="D191" s="544"/>
      <c r="E191" s="544"/>
      <c r="F191" s="544"/>
      <c r="G191" s="565"/>
      <c r="H191" s="544"/>
      <c r="I191" s="544"/>
      <c r="J191" s="544"/>
      <c r="K191" s="544"/>
      <c r="L191" s="544"/>
      <c r="M191" s="544"/>
      <c r="N191" s="544"/>
      <c r="O191" s="544"/>
      <c r="P191" s="544"/>
      <c r="Q191" s="544"/>
      <c r="R191" s="544"/>
      <c r="S191" s="544"/>
      <c r="T191" s="544"/>
    </row>
    <row r="192" spans="1:20" ht="12.75">
      <c r="A192" s="65" t="s">
        <v>0</v>
      </c>
      <c r="B192" s="66"/>
      <c r="C192" s="73"/>
      <c r="D192" s="1111" t="s">
        <v>46</v>
      </c>
      <c r="E192" s="1112"/>
      <c r="F192" s="1112"/>
      <c r="G192" s="96" t="s">
        <v>34</v>
      </c>
      <c r="H192" s="3" t="s">
        <v>1</v>
      </c>
      <c r="I192" s="75" t="s">
        <v>39</v>
      </c>
      <c r="J192" s="1161" t="s">
        <v>49</v>
      </c>
      <c r="K192" s="1162"/>
      <c r="L192" s="1162"/>
      <c r="M192" s="1163"/>
      <c r="N192" s="544"/>
      <c r="O192" s="544"/>
      <c r="P192" s="544"/>
      <c r="Q192" s="544"/>
      <c r="R192" s="544"/>
      <c r="S192" s="544"/>
      <c r="T192" s="544"/>
    </row>
    <row r="193" spans="1:20" ht="12.75">
      <c r="A193" s="74"/>
      <c r="B193" s="67" t="s">
        <v>10</v>
      </c>
      <c r="C193" s="131" t="s">
        <v>37</v>
      </c>
      <c r="D193" s="78" t="s">
        <v>2</v>
      </c>
      <c r="E193" s="17" t="s">
        <v>43</v>
      </c>
      <c r="F193" s="81" t="s">
        <v>22</v>
      </c>
      <c r="G193" s="93" t="s">
        <v>47</v>
      </c>
      <c r="H193" s="7" t="s">
        <v>45</v>
      </c>
      <c r="I193" s="76" t="s">
        <v>40</v>
      </c>
      <c r="J193" s="166" t="s">
        <v>2</v>
      </c>
      <c r="K193" s="1116" t="s">
        <v>50</v>
      </c>
      <c r="L193" s="1116"/>
      <c r="M193" s="70" t="s">
        <v>152</v>
      </c>
      <c r="N193" s="544"/>
      <c r="O193" s="544"/>
      <c r="P193" s="544"/>
      <c r="Q193" s="544"/>
      <c r="R193" s="544"/>
      <c r="S193" s="544"/>
      <c r="T193" s="544"/>
    </row>
    <row r="194" spans="1:20" ht="12.75">
      <c r="A194" s="4"/>
      <c r="B194" s="67" t="s">
        <v>3</v>
      </c>
      <c r="C194" s="80"/>
      <c r="D194" s="55"/>
      <c r="E194" s="17" t="s">
        <v>11</v>
      </c>
      <c r="F194" s="38" t="s">
        <v>28</v>
      </c>
      <c r="G194" s="94" t="s">
        <v>68</v>
      </c>
      <c r="H194" s="7"/>
      <c r="I194" s="77" t="s">
        <v>41</v>
      </c>
      <c r="J194" s="86"/>
      <c r="K194" s="84" t="s">
        <v>12</v>
      </c>
      <c r="L194" s="125" t="s">
        <v>13</v>
      </c>
      <c r="M194" s="79"/>
      <c r="N194" s="544"/>
      <c r="O194" s="544"/>
      <c r="P194" s="544"/>
      <c r="Q194" s="544"/>
      <c r="R194" s="544"/>
      <c r="S194" s="544"/>
      <c r="T194" s="544"/>
    </row>
    <row r="195" spans="1:20" ht="12.75">
      <c r="A195" s="55"/>
      <c r="B195" s="67"/>
      <c r="C195" s="6"/>
      <c r="D195" s="55"/>
      <c r="E195" s="17" t="s">
        <v>38</v>
      </c>
      <c r="F195" s="68" t="s">
        <v>23</v>
      </c>
      <c r="G195" s="85" t="s">
        <v>69</v>
      </c>
      <c r="H195" s="6"/>
      <c r="I195" s="76" t="s">
        <v>42</v>
      </c>
      <c r="J195" s="87"/>
      <c r="K195" s="52"/>
      <c r="L195" s="95"/>
      <c r="M195" s="39"/>
      <c r="N195" s="544"/>
      <c r="O195" s="544"/>
      <c r="P195" s="544"/>
      <c r="Q195" s="544"/>
      <c r="R195" s="544"/>
      <c r="S195" s="544"/>
      <c r="T195" s="544"/>
    </row>
    <row r="196" spans="1:20" ht="12.75">
      <c r="A196" s="55"/>
      <c r="B196" s="56"/>
      <c r="C196" s="37"/>
      <c r="D196" s="55"/>
      <c r="E196" s="17" t="s">
        <v>44</v>
      </c>
      <c r="F196" s="68"/>
      <c r="G196" s="85" t="s">
        <v>26</v>
      </c>
      <c r="H196" s="8"/>
      <c r="I196" s="55" t="s">
        <v>70</v>
      </c>
      <c r="J196" s="26"/>
      <c r="K196" s="52"/>
      <c r="L196" s="16"/>
      <c r="M196" s="27"/>
      <c r="N196" s="544"/>
      <c r="O196" s="544"/>
      <c r="P196" s="544"/>
      <c r="Q196" s="544"/>
      <c r="R196" s="544"/>
      <c r="S196" s="544"/>
      <c r="T196" s="544"/>
    </row>
    <row r="197" spans="1:20" ht="12.75">
      <c r="A197" s="55"/>
      <c r="B197" s="56"/>
      <c r="C197" s="37"/>
      <c r="D197" s="55"/>
      <c r="E197" s="17"/>
      <c r="F197" s="68"/>
      <c r="G197" s="85"/>
      <c r="H197" s="8"/>
      <c r="I197" s="55"/>
      <c r="J197" s="26"/>
      <c r="K197" s="52"/>
      <c r="L197" s="16"/>
      <c r="M197" s="27"/>
      <c r="N197" s="544"/>
      <c r="O197" s="544"/>
      <c r="P197" s="544"/>
      <c r="Q197" s="544"/>
      <c r="R197" s="544"/>
      <c r="S197" s="544"/>
      <c r="T197" s="544"/>
    </row>
    <row r="198" spans="1:20" ht="13.5" thickBot="1">
      <c r="A198" s="10"/>
      <c r="B198" s="43"/>
      <c r="C198" s="11"/>
      <c r="D198" s="10"/>
      <c r="E198" s="69"/>
      <c r="F198" s="82"/>
      <c r="G198" s="69"/>
      <c r="H198" s="11"/>
      <c r="I198" s="10"/>
      <c r="J198" s="28"/>
      <c r="K198" s="53"/>
      <c r="L198" s="23"/>
      <c r="M198" s="29"/>
      <c r="N198" s="544"/>
      <c r="O198" s="544"/>
      <c r="P198" s="544"/>
      <c r="Q198" s="544"/>
      <c r="R198" s="544"/>
      <c r="S198" s="544"/>
      <c r="T198" s="544"/>
    </row>
    <row r="199" spans="1:20" ht="13.5" thickBot="1">
      <c r="A199" s="10"/>
      <c r="B199" s="22" t="s">
        <v>36</v>
      </c>
      <c r="C199" s="36"/>
      <c r="D199" s="11"/>
      <c r="E199" s="11"/>
      <c r="F199" s="11"/>
      <c r="G199" s="11"/>
      <c r="H199" s="11"/>
      <c r="I199" s="11"/>
      <c r="J199" s="11"/>
      <c r="K199" s="11"/>
      <c r="L199" s="11"/>
      <c r="M199" s="12"/>
      <c r="N199" s="544"/>
      <c r="O199" s="544"/>
      <c r="P199" s="544"/>
      <c r="Q199" s="544"/>
      <c r="R199" s="544"/>
      <c r="S199" s="544"/>
      <c r="T199" s="544"/>
    </row>
    <row r="200" spans="1:20" s="396" customFormat="1" ht="13.5" thickBot="1">
      <c r="A200" s="421" t="s">
        <v>5</v>
      </c>
      <c r="B200" s="401" t="s">
        <v>188</v>
      </c>
      <c r="C200" s="401"/>
      <c r="D200" s="422"/>
      <c r="E200" s="422"/>
      <c r="F200" s="422"/>
      <c r="G200" s="422"/>
      <c r="H200" s="422"/>
      <c r="I200" s="422"/>
      <c r="J200" s="422"/>
      <c r="K200" s="422"/>
      <c r="L200" s="422"/>
      <c r="M200" s="423"/>
      <c r="N200" s="544"/>
      <c r="O200" s="544"/>
      <c r="P200" s="544"/>
      <c r="Q200" s="544"/>
      <c r="R200" s="544"/>
      <c r="S200" s="544"/>
      <c r="T200" s="544"/>
    </row>
    <row r="201" spans="1:20" s="396" customFormat="1" ht="13.5" thickBot="1">
      <c r="A201" s="406" t="s">
        <v>6</v>
      </c>
      <c r="B201" s="407" t="s">
        <v>189</v>
      </c>
      <c r="C201" s="407"/>
      <c r="D201" s="407"/>
      <c r="E201" s="407"/>
      <c r="F201" s="409"/>
      <c r="G201" s="409"/>
      <c r="H201" s="409"/>
      <c r="I201" s="409"/>
      <c r="J201" s="409"/>
      <c r="K201" s="409"/>
      <c r="L201" s="409"/>
      <c r="M201" s="410"/>
      <c r="N201" s="544"/>
      <c r="O201" s="544"/>
      <c r="P201" s="544"/>
      <c r="Q201" s="544"/>
      <c r="R201" s="544"/>
      <c r="S201" s="544"/>
      <c r="T201" s="544"/>
    </row>
    <row r="202" spans="1:20" ht="12.75">
      <c r="A202" s="133">
        <v>1</v>
      </c>
      <c r="B202" s="161" t="s">
        <v>94</v>
      </c>
      <c r="C202" s="167"/>
      <c r="D202" s="46"/>
      <c r="E202" s="54"/>
      <c r="F202" s="47"/>
      <c r="G202" s="47"/>
      <c r="H202" s="188" t="s">
        <v>232</v>
      </c>
      <c r="I202" s="48"/>
      <c r="J202" s="40"/>
      <c r="K202" s="31"/>
      <c r="L202" s="31"/>
      <c r="M202" s="32"/>
      <c r="N202" s="544"/>
      <c r="O202" s="544"/>
      <c r="P202" s="544"/>
      <c r="Q202" s="544"/>
      <c r="R202" s="544"/>
      <c r="S202" s="544"/>
      <c r="T202" s="544"/>
    </row>
    <row r="203" spans="1:20" ht="12.75">
      <c r="A203" s="246"/>
      <c r="B203" s="181" t="s">
        <v>96</v>
      </c>
      <c r="C203" s="184" t="s">
        <v>8</v>
      </c>
      <c r="D203" s="186">
        <v>3</v>
      </c>
      <c r="E203" s="187">
        <v>1.5</v>
      </c>
      <c r="F203" s="187">
        <v>1.5</v>
      </c>
      <c r="G203" s="188">
        <v>3</v>
      </c>
      <c r="H203" s="188" t="s">
        <v>154</v>
      </c>
      <c r="I203" s="183" t="s">
        <v>27</v>
      </c>
      <c r="J203" s="248">
        <v>30</v>
      </c>
      <c r="K203" s="247"/>
      <c r="L203" s="188">
        <v>30</v>
      </c>
      <c r="M203" s="249"/>
      <c r="N203" s="544"/>
      <c r="O203" s="544"/>
      <c r="P203" s="544"/>
      <c r="Q203" s="544"/>
      <c r="R203" s="544"/>
      <c r="S203" s="544"/>
      <c r="T203" s="544"/>
    </row>
    <row r="204" spans="1:20" ht="12.75">
      <c r="A204" s="246"/>
      <c r="B204" s="181" t="s">
        <v>97</v>
      </c>
      <c r="C204" s="184" t="s">
        <v>8</v>
      </c>
      <c r="D204" s="186">
        <v>3</v>
      </c>
      <c r="E204" s="187">
        <v>1.5</v>
      </c>
      <c r="F204" s="187">
        <v>1.5</v>
      </c>
      <c r="G204" s="188">
        <v>3</v>
      </c>
      <c r="H204" s="188" t="s">
        <v>154</v>
      </c>
      <c r="I204" s="183" t="s">
        <v>27</v>
      </c>
      <c r="J204" s="248">
        <v>30</v>
      </c>
      <c r="K204" s="247"/>
      <c r="L204" s="188">
        <v>30</v>
      </c>
      <c r="M204" s="249"/>
      <c r="N204" s="544"/>
      <c r="O204" s="544"/>
      <c r="P204" s="544"/>
      <c r="Q204" s="544"/>
      <c r="R204" s="544"/>
      <c r="S204" s="544"/>
      <c r="T204" s="544"/>
    </row>
    <row r="205" spans="1:20" ht="13.5" thickBot="1">
      <c r="A205" s="246">
        <v>2</v>
      </c>
      <c r="B205" s="181" t="s">
        <v>272</v>
      </c>
      <c r="C205" s="184" t="s">
        <v>8</v>
      </c>
      <c r="D205" s="186">
        <v>3</v>
      </c>
      <c r="E205" s="187">
        <v>1.5</v>
      </c>
      <c r="F205" s="187">
        <v>1.5</v>
      </c>
      <c r="G205" s="188">
        <v>3</v>
      </c>
      <c r="H205" s="191" t="s">
        <v>93</v>
      </c>
      <c r="I205" s="183" t="s">
        <v>27</v>
      </c>
      <c r="J205" s="248">
        <v>30</v>
      </c>
      <c r="K205" s="247"/>
      <c r="L205" s="188">
        <v>30</v>
      </c>
      <c r="M205" s="249"/>
      <c r="N205" s="544"/>
      <c r="O205" s="544"/>
      <c r="P205" s="544"/>
      <c r="Q205" s="544"/>
      <c r="R205" s="544"/>
      <c r="S205" s="544"/>
      <c r="T205" s="544"/>
    </row>
    <row r="206" spans="1:20" s="440" customFormat="1" ht="13.5" thickBot="1">
      <c r="A206" s="474"/>
      <c r="B206" s="473" t="s">
        <v>73</v>
      </c>
      <c r="C206" s="474"/>
      <c r="D206" s="475">
        <f>SUM(D203:D205)</f>
        <v>9</v>
      </c>
      <c r="E206" s="476">
        <f>SUM(E203:E205)</f>
        <v>4.5</v>
      </c>
      <c r="F206" s="439">
        <f>SUM(F203:F205)</f>
        <v>4.5</v>
      </c>
      <c r="G206" s="439">
        <f>SUM(G203:G205)</f>
        <v>9</v>
      </c>
      <c r="H206" s="477" t="s">
        <v>61</v>
      </c>
      <c r="I206" s="478" t="s">
        <v>61</v>
      </c>
      <c r="J206" s="457">
        <f>SUM(J203:J205)</f>
        <v>90</v>
      </c>
      <c r="K206" s="439"/>
      <c r="L206" s="439">
        <f>SUM(L203:L205)</f>
        <v>90</v>
      </c>
      <c r="M206" s="458"/>
      <c r="N206" s="544"/>
      <c r="O206" s="544"/>
      <c r="P206" s="544"/>
      <c r="Q206" s="544"/>
      <c r="R206" s="544"/>
      <c r="S206" s="544"/>
      <c r="T206" s="544"/>
    </row>
    <row r="207" spans="1:20" s="440" customFormat="1" ht="12.75">
      <c r="A207" s="518"/>
      <c r="B207" s="517" t="s">
        <v>168</v>
      </c>
      <c r="C207" s="518"/>
      <c r="D207" s="642">
        <f>SUM(G206)</f>
        <v>9</v>
      </c>
      <c r="E207" s="519"/>
      <c r="F207" s="520"/>
      <c r="G207" s="520"/>
      <c r="H207" s="521" t="s">
        <v>61</v>
      </c>
      <c r="I207" s="522" t="s">
        <v>61</v>
      </c>
      <c r="J207" s="523"/>
      <c r="K207" s="520"/>
      <c r="L207" s="520"/>
      <c r="M207" s="533"/>
      <c r="N207" s="544"/>
      <c r="O207" s="544"/>
      <c r="P207" s="544"/>
      <c r="Q207" s="544"/>
      <c r="R207" s="544"/>
      <c r="S207" s="544"/>
      <c r="T207" s="544"/>
    </row>
    <row r="208" spans="1:20" s="440" customFormat="1" ht="13.5" thickBot="1">
      <c r="A208" s="647"/>
      <c r="B208" s="524" t="s">
        <v>169</v>
      </c>
      <c r="C208" s="525"/>
      <c r="D208" s="526"/>
      <c r="E208" s="526"/>
      <c r="F208" s="526"/>
      <c r="G208" s="526"/>
      <c r="H208" s="526" t="s">
        <v>61</v>
      </c>
      <c r="I208" s="527" t="s">
        <v>61</v>
      </c>
      <c r="J208" s="528"/>
      <c r="K208" s="526"/>
      <c r="L208" s="526"/>
      <c r="M208" s="527"/>
      <c r="N208" s="544"/>
      <c r="O208" s="544"/>
      <c r="P208" s="544"/>
      <c r="Q208" s="544"/>
      <c r="R208" s="544"/>
      <c r="S208" s="544"/>
      <c r="T208" s="544"/>
    </row>
    <row r="209" spans="1:20" s="396" customFormat="1" ht="13.5" thickBot="1">
      <c r="A209" s="626" t="s">
        <v>7</v>
      </c>
      <c r="B209" s="424" t="s">
        <v>190</v>
      </c>
      <c r="C209" s="424"/>
      <c r="D209" s="408"/>
      <c r="E209" s="408"/>
      <c r="F209" s="408"/>
      <c r="G209" s="408"/>
      <c r="H209" s="408"/>
      <c r="I209" s="408"/>
      <c r="J209" s="408"/>
      <c r="K209" s="408"/>
      <c r="L209" s="408"/>
      <c r="M209" s="529"/>
      <c r="N209" s="544"/>
      <c r="O209" s="544"/>
      <c r="P209" s="544"/>
      <c r="Q209" s="544"/>
      <c r="R209" s="544"/>
      <c r="S209" s="544"/>
      <c r="T209" s="544"/>
    </row>
    <row r="210" spans="1:20" s="396" customFormat="1" ht="13.5" thickBot="1">
      <c r="A210" s="626" t="s">
        <v>8</v>
      </c>
      <c r="B210" s="424" t="s">
        <v>191</v>
      </c>
      <c r="C210" s="424"/>
      <c r="D210" s="408"/>
      <c r="E210" s="408"/>
      <c r="F210" s="408"/>
      <c r="G210" s="408"/>
      <c r="H210" s="408"/>
      <c r="I210" s="408"/>
      <c r="J210" s="408"/>
      <c r="K210" s="408"/>
      <c r="L210" s="408"/>
      <c r="M210" s="529"/>
      <c r="N210" s="544"/>
      <c r="O210" s="544"/>
      <c r="P210" s="544"/>
      <c r="Q210" s="544"/>
      <c r="R210" s="544"/>
      <c r="S210" s="544"/>
      <c r="T210" s="544"/>
    </row>
    <row r="211" spans="1:20" ht="12.75">
      <c r="A211" s="254">
        <v>1</v>
      </c>
      <c r="B211" s="180" t="s">
        <v>219</v>
      </c>
      <c r="C211" s="176" t="s">
        <v>8</v>
      </c>
      <c r="D211" s="189">
        <v>3</v>
      </c>
      <c r="E211" s="190">
        <v>1.5</v>
      </c>
      <c r="F211" s="191">
        <v>1.5</v>
      </c>
      <c r="G211" s="191">
        <v>0.5</v>
      </c>
      <c r="H211" s="188" t="s">
        <v>100</v>
      </c>
      <c r="I211" s="182" t="s">
        <v>35</v>
      </c>
      <c r="J211" s="176">
        <v>30</v>
      </c>
      <c r="K211" s="191">
        <v>30</v>
      </c>
      <c r="L211" s="191"/>
      <c r="M211" s="279"/>
      <c r="N211" s="544"/>
      <c r="O211" s="544"/>
      <c r="P211" s="544"/>
      <c r="Q211" s="544"/>
      <c r="R211" s="544"/>
      <c r="S211" s="544"/>
      <c r="T211" s="544"/>
    </row>
    <row r="212" spans="1:20" ht="12.75">
      <c r="A212" s="246">
        <v>2</v>
      </c>
      <c r="B212" s="181" t="s">
        <v>226</v>
      </c>
      <c r="C212" s="184" t="s">
        <v>8</v>
      </c>
      <c r="D212" s="186">
        <v>3</v>
      </c>
      <c r="E212" s="361">
        <v>1.5</v>
      </c>
      <c r="F212" s="188">
        <v>1.5</v>
      </c>
      <c r="G212" s="188">
        <v>3</v>
      </c>
      <c r="H212" s="188" t="s">
        <v>93</v>
      </c>
      <c r="I212" s="183" t="s">
        <v>35</v>
      </c>
      <c r="J212" s="248">
        <v>30</v>
      </c>
      <c r="K212" s="188"/>
      <c r="L212" s="188">
        <v>30</v>
      </c>
      <c r="M212" s="249"/>
      <c r="N212" s="544"/>
      <c r="O212" s="544"/>
      <c r="P212" s="544"/>
      <c r="Q212" s="544"/>
      <c r="R212" s="544"/>
      <c r="S212" s="544"/>
      <c r="T212" s="544"/>
    </row>
    <row r="213" spans="1:20" ht="12.75">
      <c r="A213" s="254">
        <v>3</v>
      </c>
      <c r="B213" s="180" t="s">
        <v>217</v>
      </c>
      <c r="C213" s="176" t="s">
        <v>8</v>
      </c>
      <c r="D213" s="189">
        <v>3</v>
      </c>
      <c r="E213" s="190">
        <v>1.5</v>
      </c>
      <c r="F213" s="191">
        <v>1.5</v>
      </c>
      <c r="G213" s="191">
        <v>3</v>
      </c>
      <c r="H213" s="188" t="s">
        <v>93</v>
      </c>
      <c r="I213" s="182" t="s">
        <v>35</v>
      </c>
      <c r="J213" s="176">
        <v>30</v>
      </c>
      <c r="K213" s="191"/>
      <c r="L213" s="191">
        <v>30</v>
      </c>
      <c r="M213" s="279"/>
      <c r="N213" s="544"/>
      <c r="O213" s="544"/>
      <c r="P213" s="544"/>
      <c r="Q213" s="544"/>
      <c r="R213" s="544"/>
      <c r="S213" s="544"/>
      <c r="T213" s="544"/>
    </row>
    <row r="214" spans="1:20" ht="13.5" thickBot="1">
      <c r="A214" s="254">
        <v>4</v>
      </c>
      <c r="B214" s="180" t="s">
        <v>130</v>
      </c>
      <c r="C214" s="176" t="s">
        <v>8</v>
      </c>
      <c r="D214" s="189">
        <v>12</v>
      </c>
      <c r="E214" s="190">
        <v>2</v>
      </c>
      <c r="F214" s="191">
        <v>10</v>
      </c>
      <c r="G214" s="191">
        <v>10</v>
      </c>
      <c r="H214" s="188" t="s">
        <v>93</v>
      </c>
      <c r="I214" s="182" t="s">
        <v>35</v>
      </c>
      <c r="J214" s="176">
        <v>30</v>
      </c>
      <c r="K214" s="191"/>
      <c r="L214" s="191">
        <v>30</v>
      </c>
      <c r="M214" s="279"/>
      <c r="N214" s="544"/>
      <c r="O214" s="544"/>
      <c r="P214" s="544"/>
      <c r="Q214" s="544"/>
      <c r="R214" s="544"/>
      <c r="S214" s="544"/>
      <c r="T214" s="544"/>
    </row>
    <row r="215" spans="1:20" s="440" customFormat="1" ht="13.5" thickBot="1">
      <c r="A215" s="474"/>
      <c r="B215" s="473" t="s">
        <v>73</v>
      </c>
      <c r="C215" s="474"/>
      <c r="D215" s="475">
        <f>SUM(D211:D214)</f>
        <v>21</v>
      </c>
      <c r="E215" s="476">
        <f>SUM(E211:E214)</f>
        <v>6.5</v>
      </c>
      <c r="F215" s="439">
        <f>SUM(F211:F214)</f>
        <v>14.5</v>
      </c>
      <c r="G215" s="439">
        <f>SUM(G211:G214)</f>
        <v>16.5</v>
      </c>
      <c r="H215" s="477" t="s">
        <v>61</v>
      </c>
      <c r="I215" s="478" t="s">
        <v>61</v>
      </c>
      <c r="J215" s="438">
        <f>SUM(J211:J214)</f>
        <v>120</v>
      </c>
      <c r="K215" s="439">
        <f>SUM(K211:K214)</f>
        <v>30</v>
      </c>
      <c r="L215" s="439">
        <f>SUM(L211:L214)</f>
        <v>90</v>
      </c>
      <c r="M215" s="458"/>
      <c r="N215" s="544"/>
      <c r="O215" s="544"/>
      <c r="P215" s="544"/>
      <c r="Q215" s="544"/>
      <c r="R215" s="544"/>
      <c r="S215" s="544"/>
      <c r="T215" s="544"/>
    </row>
    <row r="216" spans="1:20" s="440" customFormat="1" ht="12.75">
      <c r="A216" s="480"/>
      <c r="B216" s="479" t="s">
        <v>168</v>
      </c>
      <c r="C216" s="480"/>
      <c r="D216" s="789">
        <f>SUM(G215)</f>
        <v>16.5</v>
      </c>
      <c r="E216" s="481"/>
      <c r="F216" s="482"/>
      <c r="G216" s="482"/>
      <c r="H216" s="483" t="s">
        <v>61</v>
      </c>
      <c r="I216" s="484" t="s">
        <v>61</v>
      </c>
      <c r="J216" s="485"/>
      <c r="K216" s="482"/>
      <c r="L216" s="482"/>
      <c r="M216" s="534"/>
      <c r="N216" s="544"/>
      <c r="O216" s="544"/>
      <c r="P216" s="544"/>
      <c r="Q216" s="544"/>
      <c r="R216" s="544"/>
      <c r="S216" s="544"/>
      <c r="T216" s="544"/>
    </row>
    <row r="217" spans="1:20" s="440" customFormat="1" ht="13.5" thickBot="1">
      <c r="A217" s="487"/>
      <c r="B217" s="486" t="s">
        <v>169</v>
      </c>
      <c r="C217" s="487"/>
      <c r="D217" s="790">
        <v>21</v>
      </c>
      <c r="E217" s="489"/>
      <c r="F217" s="490"/>
      <c r="G217" s="490"/>
      <c r="H217" s="491" t="s">
        <v>61</v>
      </c>
      <c r="I217" s="492" t="s">
        <v>61</v>
      </c>
      <c r="J217" s="891">
        <v>120</v>
      </c>
      <c r="K217" s="490"/>
      <c r="L217" s="490"/>
      <c r="M217" s="535"/>
      <c r="N217" s="544"/>
      <c r="O217" s="544"/>
      <c r="P217" s="544"/>
      <c r="Q217" s="544"/>
      <c r="R217" s="544"/>
      <c r="S217" s="544"/>
      <c r="T217" s="544"/>
    </row>
    <row r="218" spans="1:20" s="396" customFormat="1" ht="13.5" thickBot="1">
      <c r="A218" s="626" t="s">
        <v>56</v>
      </c>
      <c r="B218" s="424" t="s">
        <v>192</v>
      </c>
      <c r="C218" s="424"/>
      <c r="D218" s="408"/>
      <c r="E218" s="408"/>
      <c r="F218" s="408"/>
      <c r="G218" s="408"/>
      <c r="H218" s="408"/>
      <c r="I218" s="408"/>
      <c r="J218" s="408"/>
      <c r="K218" s="408"/>
      <c r="L218" s="408"/>
      <c r="M218" s="529"/>
      <c r="N218" s="544"/>
      <c r="O218" s="544"/>
      <c r="P218" s="544"/>
      <c r="Q218" s="544"/>
      <c r="R218" s="544"/>
      <c r="S218" s="544"/>
      <c r="T218" s="544"/>
    </row>
    <row r="219" spans="1:20" s="396" customFormat="1" ht="13.5" thickBot="1">
      <c r="A219" s="626" t="s">
        <v>57</v>
      </c>
      <c r="B219" s="424" t="s">
        <v>9</v>
      </c>
      <c r="C219" s="424"/>
      <c r="D219" s="408"/>
      <c r="E219" s="408"/>
      <c r="F219" s="408"/>
      <c r="G219" s="408"/>
      <c r="H219" s="408"/>
      <c r="I219" s="409"/>
      <c r="J219" s="409"/>
      <c r="K219" s="409"/>
      <c r="L219" s="409"/>
      <c r="M219" s="410"/>
      <c r="N219" s="544"/>
      <c r="O219" s="544"/>
      <c r="P219" s="544"/>
      <c r="Q219" s="544"/>
      <c r="R219" s="544"/>
      <c r="S219" s="544"/>
      <c r="T219" s="544"/>
    </row>
    <row r="220" spans="1:20" s="396" customFormat="1" ht="13.5" thickBot="1">
      <c r="A220" s="620" t="s">
        <v>58</v>
      </c>
      <c r="B220" s="633"/>
      <c r="C220" s="644"/>
      <c r="D220" s="395"/>
      <c r="E220" s="634"/>
      <c r="F220" s="635"/>
      <c r="G220" s="637"/>
      <c r="H220" s="635" t="s">
        <v>61</v>
      </c>
      <c r="I220" s="415" t="s">
        <v>61</v>
      </c>
      <c r="J220" s="391"/>
      <c r="K220" s="415"/>
      <c r="L220" s="393"/>
      <c r="M220" s="657"/>
      <c r="N220" s="544"/>
      <c r="O220" s="544"/>
      <c r="P220" s="544"/>
      <c r="Q220" s="544"/>
      <c r="R220" s="544"/>
      <c r="S220" s="544"/>
      <c r="T220" s="544"/>
    </row>
    <row r="221" spans="1:20" s="380" customFormat="1" ht="13.5" thickBot="1">
      <c r="A221" s="1126" t="s">
        <v>236</v>
      </c>
      <c r="B221" s="1127"/>
      <c r="C221" s="639"/>
      <c r="D221" s="540">
        <f>SUM(D215,D206)</f>
        <v>30</v>
      </c>
      <c r="E221" s="384">
        <f>SUM(E215,E206)</f>
        <v>11</v>
      </c>
      <c r="F221" s="384">
        <f>SUM(F206,F215)</f>
        <v>19</v>
      </c>
      <c r="G221" s="384">
        <f>SUM(G215,G206)</f>
        <v>25.5</v>
      </c>
      <c r="H221" s="542"/>
      <c r="I221" s="381"/>
      <c r="J221" s="420">
        <f>SUM(J206,J215)</f>
        <v>210</v>
      </c>
      <c r="K221" s="384">
        <f>SUM(K215)</f>
        <v>30</v>
      </c>
      <c r="L221" s="385">
        <f>SUM(L206,L215)</f>
        <v>180</v>
      </c>
      <c r="M221" s="494"/>
      <c r="N221" s="544"/>
      <c r="O221" s="544"/>
      <c r="P221" s="544"/>
      <c r="Q221" s="544"/>
      <c r="R221" s="544"/>
      <c r="S221" s="544"/>
      <c r="T221" s="544"/>
    </row>
    <row r="222" spans="1:20" ht="12.75">
      <c r="A222" s="371"/>
      <c r="B222" s="372"/>
      <c r="C222" s="210"/>
      <c r="D222" s="210"/>
      <c r="E222" s="210"/>
      <c r="F222" s="210"/>
      <c r="G222" s="211"/>
      <c r="H222" s="211"/>
      <c r="I222" s="6"/>
      <c r="J222" s="6"/>
      <c r="K222" s="6"/>
      <c r="L222" s="6"/>
      <c r="M222" s="9"/>
      <c r="N222" s="544"/>
      <c r="O222" s="544"/>
      <c r="P222" s="544"/>
      <c r="Q222" s="544"/>
      <c r="R222" s="544"/>
      <c r="S222" s="544"/>
      <c r="T222" s="544"/>
    </row>
    <row r="223" spans="1:20" ht="13.5" thickBot="1">
      <c r="A223" s="371"/>
      <c r="B223" s="372"/>
      <c r="C223" s="210"/>
      <c r="D223" s="210"/>
      <c r="E223" s="210"/>
      <c r="F223" s="210"/>
      <c r="G223" s="211"/>
      <c r="H223" s="211"/>
      <c r="I223" s="6"/>
      <c r="J223" s="6"/>
      <c r="K223" s="6"/>
      <c r="L223" s="6"/>
      <c r="M223" s="9"/>
      <c r="N223" s="544"/>
      <c r="O223" s="544"/>
      <c r="P223" s="544"/>
      <c r="Q223" s="544"/>
      <c r="R223" s="544"/>
      <c r="S223" s="544"/>
      <c r="T223" s="544"/>
    </row>
    <row r="224" spans="1:20" s="380" customFormat="1" ht="13.5" thickBot="1">
      <c r="A224" s="1117" t="s">
        <v>111</v>
      </c>
      <c r="B224" s="1118"/>
      <c r="C224" s="667" t="s">
        <v>61</v>
      </c>
      <c r="D224" s="540">
        <f>SUM(D174,D221)</f>
        <v>60</v>
      </c>
      <c r="E224" s="384">
        <f>SUM(E174,E221)</f>
        <v>25.5</v>
      </c>
      <c r="F224" s="384">
        <f>SUM(F174,F221)</f>
        <v>34.5</v>
      </c>
      <c r="G224" s="384">
        <f>SUM(G221,G174)</f>
        <v>50</v>
      </c>
      <c r="H224" s="542"/>
      <c r="I224" s="643"/>
      <c r="J224" s="624">
        <f>SUM(J174,J221)</f>
        <v>510</v>
      </c>
      <c r="K224" s="385">
        <f>SUM(K174,K221)</f>
        <v>90</v>
      </c>
      <c r="L224" s="385">
        <f>SUM(L174,L221)</f>
        <v>420</v>
      </c>
      <c r="M224" s="652"/>
      <c r="N224" s="544"/>
      <c r="O224" s="544"/>
      <c r="P224" s="544"/>
      <c r="Q224" s="544"/>
      <c r="R224" s="544"/>
      <c r="S224" s="544"/>
      <c r="T224" s="544"/>
    </row>
    <row r="225" spans="1:20" ht="10.5" customHeight="1">
      <c r="A225" s="721" t="s">
        <v>220</v>
      </c>
      <c r="B225" s="721"/>
      <c r="C225" s="721"/>
      <c r="D225" s="721"/>
      <c r="E225" s="721"/>
      <c r="F225" s="721"/>
      <c r="G225" s="721"/>
      <c r="H225" s="721"/>
      <c r="I225" s="721"/>
      <c r="J225" s="721"/>
      <c r="K225" s="721"/>
      <c r="L225" s="721"/>
      <c r="M225" s="721"/>
      <c r="N225" s="544"/>
      <c r="O225" s="544"/>
      <c r="P225" s="544"/>
      <c r="Q225" s="544"/>
      <c r="R225" s="544"/>
      <c r="S225" s="544"/>
      <c r="T225" s="544"/>
    </row>
    <row r="226" spans="1:20" s="255" customFormat="1" ht="12.75">
      <c r="A226" s="721" t="s">
        <v>225</v>
      </c>
      <c r="B226" s="721"/>
      <c r="C226" s="721"/>
      <c r="D226" s="721"/>
      <c r="E226" s="721"/>
      <c r="F226" s="721"/>
      <c r="G226" s="721"/>
      <c r="H226" s="721"/>
      <c r="I226" s="721"/>
      <c r="J226" s="721"/>
      <c r="K226" s="721"/>
      <c r="L226" s="721"/>
      <c r="M226" s="721"/>
      <c r="N226" s="687"/>
      <c r="O226" s="687"/>
      <c r="P226" s="687"/>
      <c r="Q226" s="687"/>
      <c r="R226" s="687"/>
      <c r="S226" s="687"/>
      <c r="T226" s="687"/>
    </row>
    <row r="227" spans="1:20" s="255" customFormat="1" ht="12.75">
      <c r="A227" s="721" t="s">
        <v>207</v>
      </c>
      <c r="B227" s="721"/>
      <c r="C227" s="721"/>
      <c r="D227" s="721"/>
      <c r="E227" s="721"/>
      <c r="F227" s="721"/>
      <c r="G227" s="721"/>
      <c r="H227" s="721"/>
      <c r="I227" s="721"/>
      <c r="J227" s="721"/>
      <c r="K227" s="721"/>
      <c r="L227" s="721"/>
      <c r="M227" s="721"/>
      <c r="N227" s="687"/>
      <c r="O227" s="687"/>
      <c r="P227" s="687"/>
      <c r="Q227" s="687"/>
      <c r="R227" s="687"/>
      <c r="S227" s="687"/>
      <c r="T227" s="687"/>
    </row>
    <row r="228" spans="1:20" s="255" customFormat="1" ht="12.75">
      <c r="A228" s="1166" t="s">
        <v>218</v>
      </c>
      <c r="B228" s="1166"/>
      <c r="C228" s="1166"/>
      <c r="D228" s="1166"/>
      <c r="E228" s="1166"/>
      <c r="F228" s="1166"/>
      <c r="G228" s="1166"/>
      <c r="H228" s="1166"/>
      <c r="I228" s="1166"/>
      <c r="J228" s="1166"/>
      <c r="K228" s="1166"/>
      <c r="L228" s="1166"/>
      <c r="M228" s="1166"/>
      <c r="N228" s="687"/>
      <c r="O228" s="687"/>
      <c r="P228" s="687"/>
      <c r="Q228" s="687"/>
      <c r="R228" s="687"/>
      <c r="S228" s="687"/>
      <c r="T228" s="687"/>
    </row>
    <row r="229" spans="1:20" s="255" customFormat="1" ht="12.75">
      <c r="A229" s="1166" t="s">
        <v>238</v>
      </c>
      <c r="B229" s="1166"/>
      <c r="C229" s="1166"/>
      <c r="D229" s="1166"/>
      <c r="E229" s="1166"/>
      <c r="F229" s="1166"/>
      <c r="G229" s="1166"/>
      <c r="H229" s="1166"/>
      <c r="I229" s="1166"/>
      <c r="J229" s="1166"/>
      <c r="K229" s="1166"/>
      <c r="L229" s="1166"/>
      <c r="M229" s="1166"/>
      <c r="N229" s="687"/>
      <c r="O229" s="687"/>
      <c r="P229" s="687"/>
      <c r="Q229" s="687"/>
      <c r="R229" s="687"/>
      <c r="S229" s="687"/>
      <c r="T229" s="687"/>
    </row>
    <row r="230" spans="1:20" s="255" customFormat="1" ht="12.75">
      <c r="A230" s="721"/>
      <c r="B230" s="720"/>
      <c r="C230" s="721"/>
      <c r="D230" s="721"/>
      <c r="E230" s="721"/>
      <c r="F230" s="721"/>
      <c r="G230" s="734"/>
      <c r="H230" s="734"/>
      <c r="I230" s="734"/>
      <c r="J230" s="734"/>
      <c r="K230" s="734"/>
      <c r="L230" s="734"/>
      <c r="M230" s="734"/>
      <c r="N230" s="687"/>
      <c r="O230" s="687"/>
      <c r="P230" s="687"/>
      <c r="Q230" s="687"/>
      <c r="R230" s="687"/>
      <c r="S230" s="687"/>
      <c r="T230" s="687"/>
    </row>
    <row r="231" spans="1:20" s="255" customFormat="1" ht="12.75">
      <c r="A231" s="721"/>
      <c r="B231" s="720"/>
      <c r="C231" s="721"/>
      <c r="D231" s="721"/>
      <c r="E231" s="721"/>
      <c r="F231" s="721"/>
      <c r="G231" s="734"/>
      <c r="H231" s="734"/>
      <c r="I231" s="734"/>
      <c r="J231" s="734"/>
      <c r="K231" s="734"/>
      <c r="L231" s="734"/>
      <c r="M231" s="734"/>
      <c r="N231" s="687"/>
      <c r="O231" s="687"/>
      <c r="P231" s="687"/>
      <c r="Q231" s="687"/>
      <c r="R231" s="687"/>
      <c r="S231" s="687"/>
      <c r="T231" s="687"/>
    </row>
    <row r="232" spans="1:20" s="255" customFormat="1" ht="12.75">
      <c r="A232" s="721"/>
      <c r="B232" s="720"/>
      <c r="C232" s="721"/>
      <c r="D232" s="721"/>
      <c r="E232" s="721"/>
      <c r="F232" s="721"/>
      <c r="G232" s="734"/>
      <c r="H232" s="734"/>
      <c r="I232" s="734"/>
      <c r="J232" s="734"/>
      <c r="K232" s="734"/>
      <c r="L232" s="734"/>
      <c r="M232" s="734"/>
      <c r="N232" s="687"/>
      <c r="O232" s="687"/>
      <c r="P232" s="687"/>
      <c r="Q232" s="687"/>
      <c r="R232" s="687"/>
      <c r="S232" s="687"/>
      <c r="T232" s="687"/>
    </row>
    <row r="233" spans="1:20" ht="12.75">
      <c r="A233" s="729"/>
      <c r="B233" s="729"/>
      <c r="C233" s="707"/>
      <c r="D233" s="707"/>
      <c r="E233" s="707"/>
      <c r="F233" s="707"/>
      <c r="G233" s="707"/>
      <c r="H233" s="707"/>
      <c r="I233" s="707"/>
      <c r="J233" s="707"/>
      <c r="K233" s="707"/>
      <c r="L233" s="707"/>
      <c r="M233" s="707"/>
      <c r="N233" s="544"/>
      <c r="O233" s="544"/>
      <c r="P233" s="544"/>
      <c r="Q233" s="544"/>
      <c r="R233" s="544"/>
      <c r="S233" s="544"/>
      <c r="T233" s="544"/>
    </row>
    <row r="234" spans="1:20" ht="16.5" thickBot="1">
      <c r="A234" s="721"/>
      <c r="B234" s="1157" t="s">
        <v>63</v>
      </c>
      <c r="C234" s="1157"/>
      <c r="D234" s="1157"/>
      <c r="E234" s="1157"/>
      <c r="F234" s="721"/>
      <c r="G234" s="707"/>
      <c r="H234" s="707"/>
      <c r="I234" s="707"/>
      <c r="J234" s="707"/>
      <c r="K234" s="707"/>
      <c r="L234" s="707"/>
      <c r="M234" s="707"/>
      <c r="N234" s="544"/>
      <c r="O234" s="544"/>
      <c r="P234" s="544"/>
      <c r="Q234" s="544"/>
      <c r="R234" s="544"/>
      <c r="S234" s="544"/>
      <c r="T234" s="544"/>
    </row>
    <row r="235" spans="1:20" ht="12.75">
      <c r="A235" s="65" t="s">
        <v>0</v>
      </c>
      <c r="B235" s="66"/>
      <c r="C235" s="73"/>
      <c r="D235" s="1111" t="s">
        <v>46</v>
      </c>
      <c r="E235" s="1112"/>
      <c r="F235" s="1112"/>
      <c r="G235" s="96" t="s">
        <v>34</v>
      </c>
      <c r="H235" s="3"/>
      <c r="I235" s="75"/>
      <c r="J235" s="1161" t="s">
        <v>49</v>
      </c>
      <c r="K235" s="1162"/>
      <c r="L235" s="1162"/>
      <c r="M235" s="1163"/>
      <c r="N235" s="544"/>
      <c r="O235" s="544"/>
      <c r="P235" s="544"/>
      <c r="Q235" s="544"/>
      <c r="R235" s="544"/>
      <c r="S235" s="544"/>
      <c r="T235" s="544"/>
    </row>
    <row r="236" spans="1:20" ht="12.75">
      <c r="A236" s="74"/>
      <c r="B236" s="67" t="s">
        <v>10</v>
      </c>
      <c r="C236" s="80" t="s">
        <v>59</v>
      </c>
      <c r="D236" s="78" t="s">
        <v>2</v>
      </c>
      <c r="E236" s="17" t="s">
        <v>43</v>
      </c>
      <c r="F236" s="81" t="s">
        <v>22</v>
      </c>
      <c r="G236" s="93" t="s">
        <v>47</v>
      </c>
      <c r="H236" s="7" t="s">
        <v>60</v>
      </c>
      <c r="I236" s="100" t="s">
        <v>59</v>
      </c>
      <c r="J236" s="166" t="s">
        <v>2</v>
      </c>
      <c r="K236" s="1116" t="s">
        <v>50</v>
      </c>
      <c r="L236" s="1116"/>
      <c r="M236" s="70" t="s">
        <v>152</v>
      </c>
      <c r="N236" s="544"/>
      <c r="O236" s="544"/>
      <c r="P236" s="544"/>
      <c r="Q236" s="544"/>
      <c r="R236" s="544"/>
      <c r="S236" s="544"/>
      <c r="T236" s="544"/>
    </row>
    <row r="237" spans="1:20" ht="12.75">
      <c r="A237" s="4"/>
      <c r="B237" s="67" t="s">
        <v>3</v>
      </c>
      <c r="C237" s="80"/>
      <c r="D237" s="55"/>
      <c r="E237" s="17" t="s">
        <v>11</v>
      </c>
      <c r="F237" s="38" t="s">
        <v>28</v>
      </c>
      <c r="G237" s="94" t="s">
        <v>72</v>
      </c>
      <c r="H237" s="7"/>
      <c r="I237" s="77"/>
      <c r="J237" s="86"/>
      <c r="K237" s="117" t="s">
        <v>12</v>
      </c>
      <c r="L237" s="127" t="s">
        <v>13</v>
      </c>
      <c r="M237" s="79"/>
      <c r="N237" s="544"/>
      <c r="O237" s="544"/>
      <c r="P237" s="544"/>
      <c r="Q237" s="544"/>
      <c r="R237" s="544"/>
      <c r="S237" s="544"/>
      <c r="T237" s="544"/>
    </row>
    <row r="238" spans="1:20" ht="12.75">
      <c r="A238" s="55"/>
      <c r="B238" s="67"/>
      <c r="C238" s="6"/>
      <c r="D238" s="55"/>
      <c r="E238" s="17" t="s">
        <v>38</v>
      </c>
      <c r="F238" s="68" t="s">
        <v>23</v>
      </c>
      <c r="G238" s="85" t="s">
        <v>25</v>
      </c>
      <c r="H238" s="6"/>
      <c r="I238" s="76"/>
      <c r="J238" s="87"/>
      <c r="K238" s="52"/>
      <c r="L238" s="95"/>
      <c r="M238" s="39"/>
      <c r="N238" s="544"/>
      <c r="O238" s="544"/>
      <c r="P238" s="544"/>
      <c r="Q238" s="544"/>
      <c r="R238" s="544"/>
      <c r="S238" s="544"/>
      <c r="T238" s="544"/>
    </row>
    <row r="239" spans="1:20" ht="12.75">
      <c r="A239" s="55"/>
      <c r="B239" s="56"/>
      <c r="C239" s="37"/>
      <c r="D239" s="55"/>
      <c r="E239" s="17" t="s">
        <v>44</v>
      </c>
      <c r="F239" s="68"/>
      <c r="G239" s="85" t="s">
        <v>26</v>
      </c>
      <c r="H239" s="8"/>
      <c r="I239" s="55"/>
      <c r="J239" s="26"/>
      <c r="K239" s="52"/>
      <c r="L239" s="16"/>
      <c r="M239" s="27"/>
      <c r="N239" s="544"/>
      <c r="O239" s="544"/>
      <c r="P239" s="544"/>
      <c r="Q239" s="544"/>
      <c r="R239" s="544"/>
      <c r="S239" s="544"/>
      <c r="T239" s="544"/>
    </row>
    <row r="240" spans="1:20" ht="12.75">
      <c r="A240" s="55"/>
      <c r="B240" s="56"/>
      <c r="C240" s="37"/>
      <c r="D240" s="55"/>
      <c r="E240" s="17"/>
      <c r="F240" s="68"/>
      <c r="G240" s="85"/>
      <c r="H240" s="8"/>
      <c r="I240" s="55"/>
      <c r="J240" s="26"/>
      <c r="K240" s="52"/>
      <c r="L240" s="16"/>
      <c r="M240" s="27"/>
      <c r="N240" s="544"/>
      <c r="O240" s="544"/>
      <c r="P240" s="544"/>
      <c r="Q240" s="544"/>
      <c r="R240" s="544"/>
      <c r="S240" s="544"/>
      <c r="T240" s="544"/>
    </row>
    <row r="241" spans="1:20" ht="13.5" thickBot="1">
      <c r="A241" s="10"/>
      <c r="B241" s="43"/>
      <c r="C241" s="11"/>
      <c r="D241" s="10"/>
      <c r="E241" s="69"/>
      <c r="F241" s="82"/>
      <c r="G241" s="379"/>
      <c r="H241" s="11"/>
      <c r="I241" s="10"/>
      <c r="J241" s="28"/>
      <c r="K241" s="53"/>
      <c r="L241" s="23"/>
      <c r="M241" s="29"/>
      <c r="N241" s="544"/>
      <c r="O241" s="544"/>
      <c r="P241" s="544"/>
      <c r="Q241" s="544"/>
      <c r="R241" s="544"/>
      <c r="S241" s="544"/>
      <c r="T241" s="544"/>
    </row>
    <row r="242" spans="1:20" s="380" customFormat="1" ht="16.5" thickBot="1">
      <c r="A242" s="1122" t="s">
        <v>76</v>
      </c>
      <c r="B242" s="1123"/>
      <c r="C242" s="603" t="s">
        <v>61</v>
      </c>
      <c r="D242" s="1057">
        <f>SUM(D61,D118,D174,D221)</f>
        <v>120</v>
      </c>
      <c r="E242" s="651">
        <f>SUM(E61,E118,E174,E221)</f>
        <v>62</v>
      </c>
      <c r="F242" s="419">
        <f>SUM(F61,F118,F174,F221)</f>
        <v>58</v>
      </c>
      <c r="G242" s="1052">
        <f>SUM(G245,G249,G253,G257,G261)</f>
        <v>97.5</v>
      </c>
      <c r="H242" s="672" t="s">
        <v>61</v>
      </c>
      <c r="I242" s="383" t="s">
        <v>61</v>
      </c>
      <c r="J242" s="540">
        <f>SUM(J61,J118,J175,J174,J221)</f>
        <v>1357</v>
      </c>
      <c r="K242" s="699">
        <f>SUM(K61,K118,K174,K221)</f>
        <v>207</v>
      </c>
      <c r="L242" s="699">
        <f>SUM(L61,L118,L174,L221)</f>
        <v>990</v>
      </c>
      <c r="M242" s="498">
        <f>SUM(M118)</f>
        <v>160</v>
      </c>
      <c r="N242" s="544"/>
      <c r="O242" s="544"/>
      <c r="P242" s="544"/>
      <c r="Q242" s="544"/>
      <c r="R242" s="544"/>
      <c r="S242" s="544"/>
      <c r="T242" s="544"/>
    </row>
    <row r="243" spans="1:20" ht="16.5" thickBot="1">
      <c r="A243" s="1136" t="s">
        <v>64</v>
      </c>
      <c r="B243" s="1137"/>
      <c r="C243" s="97"/>
      <c r="D243" s="36"/>
      <c r="E243" s="36"/>
      <c r="F243" s="36"/>
      <c r="G243" s="888"/>
      <c r="H243" s="36"/>
      <c r="I243" s="11"/>
      <c r="J243" s="101"/>
      <c r="K243" s="101"/>
      <c r="L243" s="101"/>
      <c r="M243" s="168"/>
      <c r="N243" s="544"/>
      <c r="O243" s="544"/>
      <c r="P243" s="544"/>
      <c r="Q243" s="544"/>
      <c r="R243" s="544"/>
      <c r="S243" s="544"/>
      <c r="T243" s="544"/>
    </row>
    <row r="244" spans="1:20" s="396" customFormat="1" ht="13.5" thickBot="1">
      <c r="A244" s="545" t="s">
        <v>5</v>
      </c>
      <c r="B244" s="546" t="s">
        <v>188</v>
      </c>
      <c r="C244" s="795"/>
      <c r="D244" s="795"/>
      <c r="E244" s="795"/>
      <c r="F244" s="795"/>
      <c r="G244" s="873"/>
      <c r="H244" s="795"/>
      <c r="I244" s="547"/>
      <c r="J244" s="661"/>
      <c r="K244" s="661"/>
      <c r="L244" s="661"/>
      <c r="M244" s="662"/>
      <c r="N244" s="544"/>
      <c r="O244" s="544"/>
      <c r="P244" s="544"/>
      <c r="Q244" s="544"/>
      <c r="R244" s="544"/>
      <c r="S244" s="544"/>
      <c r="T244" s="544"/>
    </row>
    <row r="245" spans="1:20" ht="13.5" thickBot="1">
      <c r="A245" s="797"/>
      <c r="B245" s="293" t="s">
        <v>73</v>
      </c>
      <c r="C245" s="798" t="s">
        <v>61</v>
      </c>
      <c r="D245" s="962">
        <f>SUM(D25,D87)</f>
        <v>6</v>
      </c>
      <c r="E245" s="799">
        <f>SUM(E25,E87)</f>
        <v>3</v>
      </c>
      <c r="F245" s="435">
        <f>SUM(F25,F87)</f>
        <v>3</v>
      </c>
      <c r="G245" s="435">
        <v>6</v>
      </c>
      <c r="H245" s="809" t="s">
        <v>61</v>
      </c>
      <c r="I245" s="99" t="s">
        <v>61</v>
      </c>
      <c r="J245" s="438">
        <f>SUM(J25,J87)</f>
        <v>90</v>
      </c>
      <c r="K245" s="439"/>
      <c r="L245" s="439">
        <f>SUM(L25,L87)</f>
        <v>90</v>
      </c>
      <c r="M245" s="238"/>
      <c r="N245" s="544"/>
      <c r="O245" s="544"/>
      <c r="P245" s="544"/>
      <c r="Q245" s="544"/>
      <c r="R245" s="544"/>
      <c r="S245" s="544"/>
      <c r="T245" s="544"/>
    </row>
    <row r="246" spans="1:20" ht="13.5" thickBot="1">
      <c r="A246" s="801"/>
      <c r="B246" s="802" t="s">
        <v>74</v>
      </c>
      <c r="C246" s="803" t="s">
        <v>61</v>
      </c>
      <c r="D246" s="1067">
        <f>SUM(G245)</f>
        <v>6</v>
      </c>
      <c r="E246" s="804"/>
      <c r="F246" s="805"/>
      <c r="G246" s="805"/>
      <c r="H246" s="874" t="s">
        <v>61</v>
      </c>
      <c r="I246" s="103" t="s">
        <v>61</v>
      </c>
      <c r="J246" s="568"/>
      <c r="K246" s="569"/>
      <c r="L246" s="569"/>
      <c r="M246" s="265"/>
      <c r="N246" s="544"/>
      <c r="O246" s="544"/>
      <c r="P246" s="544"/>
      <c r="Q246" s="544"/>
      <c r="R246" s="544"/>
      <c r="S246" s="544"/>
      <c r="T246" s="544"/>
    </row>
    <row r="247" spans="1:20" ht="13.5" thickBot="1">
      <c r="A247" s="808"/>
      <c r="B247" s="136" t="s">
        <v>75</v>
      </c>
      <c r="C247" s="798" t="s">
        <v>61</v>
      </c>
      <c r="D247" s="962">
        <v>4</v>
      </c>
      <c r="E247" s="434"/>
      <c r="F247" s="435"/>
      <c r="G247" s="435"/>
      <c r="H247" s="809" t="s">
        <v>61</v>
      </c>
      <c r="I247" s="99" t="s">
        <v>61</v>
      </c>
      <c r="J247" s="438">
        <v>60</v>
      </c>
      <c r="K247" s="439"/>
      <c r="L247" s="439"/>
      <c r="M247" s="238"/>
      <c r="N247" s="544"/>
      <c r="O247" s="544"/>
      <c r="P247" s="544"/>
      <c r="Q247" s="544"/>
      <c r="R247" s="544"/>
      <c r="S247" s="544"/>
      <c r="T247" s="544"/>
    </row>
    <row r="248" spans="1:20" s="396" customFormat="1" ht="13.5" thickBot="1">
      <c r="A248" s="406" t="s">
        <v>6</v>
      </c>
      <c r="B248" s="407" t="s">
        <v>189</v>
      </c>
      <c r="C248" s="550"/>
      <c r="D248" s="508"/>
      <c r="E248" s="508"/>
      <c r="F248" s="508"/>
      <c r="G248" s="508"/>
      <c r="H248" s="511"/>
      <c r="I248" s="393"/>
      <c r="J248" s="549"/>
      <c r="K248" s="549"/>
      <c r="L248" s="549"/>
      <c r="M248" s="515"/>
      <c r="N248" s="544"/>
      <c r="O248" s="544"/>
      <c r="P248" s="544"/>
      <c r="Q248" s="544"/>
      <c r="R248" s="544"/>
      <c r="S248" s="544"/>
      <c r="T248" s="544"/>
    </row>
    <row r="249" spans="1:20" ht="13.5" thickBot="1">
      <c r="A249" s="797"/>
      <c r="B249" s="293" t="s">
        <v>73</v>
      </c>
      <c r="C249" s="810" t="s">
        <v>61</v>
      </c>
      <c r="D249" s="962">
        <f>SUM(D34,D95,D152,D206)</f>
        <v>40</v>
      </c>
      <c r="E249" s="434">
        <f>SUM(E34,E95,E152,E206)</f>
        <v>21</v>
      </c>
      <c r="F249" s="435">
        <f>SUM(F34,F95,F152,F206)</f>
        <v>19</v>
      </c>
      <c r="G249" s="956">
        <v>41</v>
      </c>
      <c r="H249" s="809" t="s">
        <v>61</v>
      </c>
      <c r="I249" s="99" t="s">
        <v>61</v>
      </c>
      <c r="J249" s="438">
        <f>SUM(J34,J95,J152,J206)</f>
        <v>420</v>
      </c>
      <c r="K249" s="439"/>
      <c r="L249" s="439">
        <f>SUM(L34,L95,L152,L206)</f>
        <v>420</v>
      </c>
      <c r="M249" s="238"/>
      <c r="N249" s="544"/>
      <c r="O249" s="544"/>
      <c r="P249" s="544"/>
      <c r="Q249" s="544"/>
      <c r="R249" s="544"/>
      <c r="S249" s="544"/>
      <c r="T249" s="544"/>
    </row>
    <row r="250" spans="1:20" ht="13.5" thickBot="1">
      <c r="A250" s="797"/>
      <c r="B250" s="293" t="s">
        <v>74</v>
      </c>
      <c r="C250" s="798" t="s">
        <v>61</v>
      </c>
      <c r="D250" s="962">
        <f>SUM(G249)</f>
        <v>41</v>
      </c>
      <c r="E250" s="434"/>
      <c r="F250" s="435"/>
      <c r="G250" s="435"/>
      <c r="H250" s="809" t="s">
        <v>61</v>
      </c>
      <c r="I250" s="99" t="s">
        <v>61</v>
      </c>
      <c r="J250" s="438"/>
      <c r="K250" s="439"/>
      <c r="L250" s="439"/>
      <c r="M250" s="238"/>
      <c r="N250" s="544"/>
      <c r="O250" s="544"/>
      <c r="P250" s="544"/>
      <c r="Q250" s="544"/>
      <c r="R250" s="544"/>
      <c r="S250" s="544"/>
      <c r="T250" s="544"/>
    </row>
    <row r="251" spans="1:20" ht="13.5" thickBot="1">
      <c r="A251" s="74"/>
      <c r="B251" s="134" t="s">
        <v>75</v>
      </c>
      <c r="C251" s="811" t="s">
        <v>61</v>
      </c>
      <c r="D251" s="1067"/>
      <c r="E251" s="804"/>
      <c r="F251" s="805"/>
      <c r="G251" s="805"/>
      <c r="H251" s="227" t="s">
        <v>61</v>
      </c>
      <c r="I251" s="139" t="s">
        <v>61</v>
      </c>
      <c r="J251" s="568"/>
      <c r="K251" s="569"/>
      <c r="L251" s="569"/>
      <c r="M251" s="265"/>
      <c r="N251" s="544"/>
      <c r="O251" s="544"/>
      <c r="P251" s="544"/>
      <c r="Q251" s="544"/>
      <c r="R251" s="544"/>
      <c r="S251" s="544"/>
      <c r="T251" s="544"/>
    </row>
    <row r="252" spans="1:20" s="396" customFormat="1" ht="13.5" thickBot="1">
      <c r="A252" s="406" t="s">
        <v>7</v>
      </c>
      <c r="B252" s="407" t="s">
        <v>190</v>
      </c>
      <c r="C252" s="550"/>
      <c r="D252" s="508"/>
      <c r="E252" s="508"/>
      <c r="F252" s="508"/>
      <c r="G252" s="508"/>
      <c r="H252" s="550"/>
      <c r="I252" s="509"/>
      <c r="J252" s="549"/>
      <c r="K252" s="549"/>
      <c r="L252" s="549"/>
      <c r="M252" s="515"/>
      <c r="N252" s="544"/>
      <c r="O252" s="544"/>
      <c r="P252" s="544"/>
      <c r="Q252" s="544"/>
      <c r="R252" s="544"/>
      <c r="S252" s="544"/>
      <c r="T252" s="544"/>
    </row>
    <row r="253" spans="1:20" ht="13.5" thickBot="1">
      <c r="A253" s="797"/>
      <c r="B253" s="293" t="s">
        <v>73</v>
      </c>
      <c r="C253" s="810" t="s">
        <v>61</v>
      </c>
      <c r="D253" s="959">
        <f>SUM(D101,D40,D157)</f>
        <v>14.5</v>
      </c>
      <c r="E253" s="434">
        <f>SUM(E40,E101,E157)</f>
        <v>9</v>
      </c>
      <c r="F253" s="956">
        <v>5.5</v>
      </c>
      <c r="G253" s="956">
        <v>10</v>
      </c>
      <c r="H253" s="875" t="s">
        <v>61</v>
      </c>
      <c r="I253" s="104" t="s">
        <v>61</v>
      </c>
      <c r="J253" s="571">
        <f>SUM(J40,J101,J157)</f>
        <v>210</v>
      </c>
      <c r="K253" s="439">
        <f>SUM(K40,K101,K157)</f>
        <v>120</v>
      </c>
      <c r="L253" s="439">
        <f>SUM(L40,L101,L157)</f>
        <v>90</v>
      </c>
      <c r="M253" s="238"/>
      <c r="N253" s="544"/>
      <c r="O253" s="544"/>
      <c r="P253" s="544"/>
      <c r="Q253" s="544"/>
      <c r="R253" s="544"/>
      <c r="S253" s="544"/>
      <c r="T253" s="544"/>
    </row>
    <row r="254" spans="1:20" ht="13.5" thickBot="1">
      <c r="A254" s="797"/>
      <c r="B254" s="293" t="s">
        <v>74</v>
      </c>
      <c r="C254" s="798" t="s">
        <v>61</v>
      </c>
      <c r="D254" s="962">
        <f>SUM(G253)</f>
        <v>10</v>
      </c>
      <c r="E254" s="434"/>
      <c r="F254" s="435"/>
      <c r="G254" s="435"/>
      <c r="H254" s="809" t="s">
        <v>61</v>
      </c>
      <c r="I254" s="99" t="s">
        <v>61</v>
      </c>
      <c r="J254" s="438"/>
      <c r="K254" s="439"/>
      <c r="L254" s="439"/>
      <c r="M254" s="238"/>
      <c r="N254" s="544"/>
      <c r="O254" s="544"/>
      <c r="P254" s="544"/>
      <c r="Q254" s="544"/>
      <c r="R254" s="544"/>
      <c r="S254" s="544"/>
      <c r="T254" s="544"/>
    </row>
    <row r="255" spans="1:20" ht="13.5" thickBot="1">
      <c r="A255" s="74"/>
      <c r="B255" s="134" t="s">
        <v>75</v>
      </c>
      <c r="C255" s="811" t="s">
        <v>61</v>
      </c>
      <c r="D255" s="1067"/>
      <c r="E255" s="804"/>
      <c r="F255" s="805"/>
      <c r="G255" s="561"/>
      <c r="H255" s="227" t="s">
        <v>61</v>
      </c>
      <c r="I255" s="139" t="s">
        <v>61</v>
      </c>
      <c r="J255" s="568"/>
      <c r="K255" s="569"/>
      <c r="L255" s="569"/>
      <c r="M255" s="265"/>
      <c r="N255" s="544"/>
      <c r="O255" s="544"/>
      <c r="P255" s="544"/>
      <c r="Q255" s="544"/>
      <c r="R255" s="544"/>
      <c r="S255" s="544"/>
      <c r="T255" s="544"/>
    </row>
    <row r="256" spans="1:20" s="396" customFormat="1" ht="13.5" thickBot="1">
      <c r="A256" s="406" t="s">
        <v>8</v>
      </c>
      <c r="B256" s="407" t="s">
        <v>191</v>
      </c>
      <c r="C256" s="550"/>
      <c r="D256" s="508"/>
      <c r="E256" s="508"/>
      <c r="F256" s="508"/>
      <c r="G256" s="550"/>
      <c r="H256" s="550"/>
      <c r="I256" s="509"/>
      <c r="J256" s="549"/>
      <c r="K256" s="549"/>
      <c r="L256" s="549"/>
      <c r="M256" s="515"/>
      <c r="N256" s="544"/>
      <c r="O256" s="544"/>
      <c r="P256" s="544"/>
      <c r="Q256" s="544"/>
      <c r="R256" s="544"/>
      <c r="S256" s="544"/>
      <c r="T256" s="544"/>
    </row>
    <row r="257" spans="1:20" ht="13.5" thickBot="1">
      <c r="A257" s="797"/>
      <c r="B257" s="293" t="s">
        <v>73</v>
      </c>
      <c r="C257" s="810" t="s">
        <v>61</v>
      </c>
      <c r="D257" s="959">
        <f>SUM(D46,D106,D164,D215)</f>
        <v>39</v>
      </c>
      <c r="E257" s="815">
        <f>SUM(E46,E106,E164,E215)</f>
        <v>15.5</v>
      </c>
      <c r="F257" s="564">
        <f>SUM(F46,F106,F164,F215)</f>
        <v>23.5</v>
      </c>
      <c r="G257" s="564">
        <v>30</v>
      </c>
      <c r="H257" s="875" t="s">
        <v>61</v>
      </c>
      <c r="I257" s="104" t="s">
        <v>61</v>
      </c>
      <c r="J257" s="438">
        <f>SUM(J46,J106,J164,J215)</f>
        <v>300</v>
      </c>
      <c r="K257" s="439">
        <f>SUM(K46,K106,K164,K215)</f>
        <v>60</v>
      </c>
      <c r="L257" s="439">
        <f>SUM(L46,L106,L164,L215)</f>
        <v>240</v>
      </c>
      <c r="M257" s="238"/>
      <c r="N257" s="544"/>
      <c r="O257" s="544"/>
      <c r="P257" s="544"/>
      <c r="Q257" s="544"/>
      <c r="R257" s="544"/>
      <c r="S257" s="544"/>
      <c r="T257" s="544"/>
    </row>
    <row r="258" spans="1:20" ht="13.5" thickBot="1">
      <c r="A258" s="797"/>
      <c r="B258" s="293" t="s">
        <v>74</v>
      </c>
      <c r="C258" s="798" t="s">
        <v>61</v>
      </c>
      <c r="D258" s="962">
        <f>SUM(G257)</f>
        <v>30</v>
      </c>
      <c r="E258" s="434"/>
      <c r="F258" s="435"/>
      <c r="G258" s="557"/>
      <c r="H258" s="809" t="s">
        <v>61</v>
      </c>
      <c r="I258" s="99" t="s">
        <v>61</v>
      </c>
      <c r="J258" s="438"/>
      <c r="K258" s="439"/>
      <c r="L258" s="439"/>
      <c r="M258" s="238"/>
      <c r="N258" s="544"/>
      <c r="O258" s="544"/>
      <c r="P258" s="544"/>
      <c r="Q258" s="544"/>
      <c r="R258" s="544"/>
      <c r="S258" s="544"/>
      <c r="T258" s="544"/>
    </row>
    <row r="259" spans="1:20" ht="13.5" thickBot="1">
      <c r="A259" s="74"/>
      <c r="B259" s="134" t="s">
        <v>75</v>
      </c>
      <c r="C259" s="811" t="s">
        <v>61</v>
      </c>
      <c r="D259" s="1067">
        <v>39</v>
      </c>
      <c r="E259" s="804"/>
      <c r="F259" s="805"/>
      <c r="G259" s="561"/>
      <c r="H259" s="227" t="s">
        <v>61</v>
      </c>
      <c r="I259" s="139" t="s">
        <v>61</v>
      </c>
      <c r="J259" s="568">
        <v>300</v>
      </c>
      <c r="K259" s="569"/>
      <c r="L259" s="569"/>
      <c r="M259" s="265"/>
      <c r="N259" s="544"/>
      <c r="O259" s="544"/>
      <c r="P259" s="544"/>
      <c r="Q259" s="544"/>
      <c r="R259" s="544"/>
      <c r="S259" s="544"/>
      <c r="T259" s="544"/>
    </row>
    <row r="260" spans="1:20" s="396" customFormat="1" ht="13.5" thickBot="1">
      <c r="A260" s="406" t="s">
        <v>56</v>
      </c>
      <c r="B260" s="407" t="s">
        <v>192</v>
      </c>
      <c r="C260" s="550"/>
      <c r="D260" s="508"/>
      <c r="E260" s="508"/>
      <c r="F260" s="508"/>
      <c r="G260" s="550"/>
      <c r="H260" s="550"/>
      <c r="I260" s="509"/>
      <c r="J260" s="549"/>
      <c r="K260" s="549"/>
      <c r="L260" s="549"/>
      <c r="M260" s="515"/>
      <c r="N260" s="544"/>
      <c r="O260" s="544"/>
      <c r="P260" s="544"/>
      <c r="Q260" s="544"/>
      <c r="R260" s="544"/>
      <c r="S260" s="544"/>
      <c r="T260" s="544"/>
    </row>
    <row r="261" spans="1:20" ht="13.5" thickBot="1">
      <c r="A261" s="816"/>
      <c r="B261" s="293" t="s">
        <v>73</v>
      </c>
      <c r="C261" s="810" t="s">
        <v>61</v>
      </c>
      <c r="D261" s="959">
        <f>SUM(D52,D113,D169)</f>
        <v>13</v>
      </c>
      <c r="E261" s="563">
        <f>SUM(E52,E113,E169)</f>
        <v>8</v>
      </c>
      <c r="F261" s="564">
        <f>SUM(F52,F113,F169)</f>
        <v>5</v>
      </c>
      <c r="G261" s="564">
        <v>10.5</v>
      </c>
      <c r="H261" s="875" t="s">
        <v>61</v>
      </c>
      <c r="I261" s="104" t="s">
        <v>61</v>
      </c>
      <c r="J261" s="438">
        <f>SUM(J52,J113,J169)</f>
        <v>165</v>
      </c>
      <c r="K261" s="439">
        <f>SUM(K52,K113,K169)</f>
        <v>15</v>
      </c>
      <c r="L261" s="439">
        <f>SUM(L52,L113,L169)</f>
        <v>150</v>
      </c>
      <c r="M261" s="238"/>
      <c r="N261" s="544"/>
      <c r="O261" s="544"/>
      <c r="P261" s="544"/>
      <c r="Q261" s="544"/>
      <c r="R261" s="544"/>
      <c r="S261" s="544"/>
      <c r="T261" s="544"/>
    </row>
    <row r="262" spans="1:20" ht="13.5" thickBot="1">
      <c r="A262" s="74"/>
      <c r="B262" s="802" t="s">
        <v>74</v>
      </c>
      <c r="C262" s="803" t="s">
        <v>61</v>
      </c>
      <c r="D262" s="1067">
        <f>SUM(G261)</f>
        <v>10.5</v>
      </c>
      <c r="E262" s="804"/>
      <c r="F262" s="805"/>
      <c r="G262" s="560"/>
      <c r="H262" s="874" t="s">
        <v>61</v>
      </c>
      <c r="I262" s="103" t="s">
        <v>61</v>
      </c>
      <c r="J262" s="568"/>
      <c r="K262" s="569"/>
      <c r="L262" s="569"/>
      <c r="M262" s="265"/>
      <c r="N262" s="544"/>
      <c r="O262" s="544"/>
      <c r="P262" s="544"/>
      <c r="Q262" s="544"/>
      <c r="R262" s="544"/>
      <c r="S262" s="544"/>
      <c r="T262" s="544"/>
    </row>
    <row r="263" spans="1:20" ht="13.5" thickBot="1">
      <c r="A263" s="797"/>
      <c r="B263" s="136" t="s">
        <v>75</v>
      </c>
      <c r="C263" s="798" t="s">
        <v>61</v>
      </c>
      <c r="D263" s="962"/>
      <c r="E263" s="434"/>
      <c r="F263" s="435"/>
      <c r="G263" s="556"/>
      <c r="H263" s="809" t="s">
        <v>61</v>
      </c>
      <c r="I263" s="99" t="s">
        <v>61</v>
      </c>
      <c r="J263" s="438"/>
      <c r="K263" s="439"/>
      <c r="L263" s="439"/>
      <c r="M263" s="238"/>
      <c r="N263" s="544"/>
      <c r="O263" s="544"/>
      <c r="P263" s="544"/>
      <c r="Q263" s="544"/>
      <c r="R263" s="544"/>
      <c r="S263" s="544"/>
      <c r="T263" s="544"/>
    </row>
    <row r="264" spans="1:20" s="396" customFormat="1" ht="13.5" thickBot="1">
      <c r="A264" s="412" t="s">
        <v>57</v>
      </c>
      <c r="B264" s="397" t="s">
        <v>62</v>
      </c>
      <c r="C264" s="530"/>
      <c r="D264" s="817">
        <f>SUM(D56:D59)</f>
        <v>1.5</v>
      </c>
      <c r="E264" s="817">
        <f>SUM(E56:E59)</f>
        <v>1.5</v>
      </c>
      <c r="F264" s="817"/>
      <c r="G264" s="398"/>
      <c r="H264" s="530"/>
      <c r="I264" s="551"/>
      <c r="J264" s="663">
        <f>SUM(J56:J59)</f>
        <v>12</v>
      </c>
      <c r="K264" s="553">
        <v>12</v>
      </c>
      <c r="L264" s="663"/>
      <c r="M264" s="554"/>
      <c r="N264" s="544"/>
      <c r="O264" s="544"/>
      <c r="P264" s="544"/>
      <c r="Q264" s="544"/>
      <c r="R264" s="544"/>
      <c r="S264" s="544"/>
      <c r="T264" s="544"/>
    </row>
    <row r="265" spans="1:20" ht="13.5" thickBot="1">
      <c r="A265" s="13" t="s">
        <v>58</v>
      </c>
      <c r="B265" s="11"/>
      <c r="C265" s="98"/>
      <c r="D265" s="1068">
        <v>6</v>
      </c>
      <c r="E265" s="660">
        <v>4</v>
      </c>
      <c r="F265" s="641">
        <v>2</v>
      </c>
      <c r="G265" s="432"/>
      <c r="H265" s="101"/>
      <c r="I265" s="101"/>
      <c r="J265" s="660">
        <v>160</v>
      </c>
      <c r="K265" s="660"/>
      <c r="L265" s="660"/>
      <c r="M265" s="365">
        <v>160</v>
      </c>
      <c r="N265" s="544"/>
      <c r="O265" s="544"/>
      <c r="P265" s="544"/>
      <c r="Q265" s="544"/>
      <c r="R265" s="544"/>
      <c r="S265" s="544"/>
      <c r="T265" s="544"/>
    </row>
    <row r="266" spans="1:20" ht="12.75">
      <c r="A266" s="721"/>
      <c r="B266" s="707"/>
      <c r="C266" s="735"/>
      <c r="D266" s="737"/>
      <c r="E266" s="737"/>
      <c r="F266" s="737"/>
      <c r="G266" s="707"/>
      <c r="H266" s="735"/>
      <c r="I266" s="735"/>
      <c r="J266" s="737"/>
      <c r="K266" s="737"/>
      <c r="L266" s="737"/>
      <c r="M266" s="737"/>
      <c r="N266" s="544"/>
      <c r="O266" s="544"/>
      <c r="P266" s="544"/>
      <c r="Q266" s="544"/>
      <c r="R266" s="544"/>
      <c r="S266" s="544"/>
      <c r="T266" s="544"/>
    </row>
    <row r="267" spans="1:20" ht="12.75">
      <c r="A267" s="721"/>
      <c r="B267" s="707"/>
      <c r="C267" s="735"/>
      <c r="D267" s="737"/>
      <c r="E267" s="737"/>
      <c r="F267" s="737"/>
      <c r="G267" s="707"/>
      <c r="H267" s="735"/>
      <c r="I267" s="735"/>
      <c r="J267" s="737"/>
      <c r="K267" s="737"/>
      <c r="L267" s="737"/>
      <c r="M267" s="737"/>
      <c r="N267" s="544"/>
      <c r="O267" s="544"/>
      <c r="P267" s="544"/>
      <c r="Q267" s="544"/>
      <c r="R267" s="544"/>
      <c r="S267" s="544"/>
      <c r="T267" s="544"/>
    </row>
    <row r="268" spans="1:20" ht="12.75">
      <c r="A268" s="721"/>
      <c r="B268" s="707"/>
      <c r="C268" s="735"/>
      <c r="D268" s="737"/>
      <c r="E268" s="737"/>
      <c r="F268" s="737"/>
      <c r="G268" s="707"/>
      <c r="H268" s="735"/>
      <c r="I268" s="735"/>
      <c r="J268" s="737"/>
      <c r="K268" s="737"/>
      <c r="L268" s="737"/>
      <c r="M268" s="737"/>
      <c r="N268" s="544"/>
      <c r="O268" s="544"/>
      <c r="P268" s="544"/>
      <c r="Q268" s="544"/>
      <c r="R268" s="544"/>
      <c r="S268" s="544"/>
      <c r="T268" s="544"/>
    </row>
    <row r="269" spans="1:20" ht="12.75">
      <c r="A269" s="544"/>
      <c r="B269" s="544"/>
      <c r="C269" s="735"/>
      <c r="D269" s="544"/>
      <c r="E269" s="544"/>
      <c r="F269" s="544"/>
      <c r="G269" s="544"/>
      <c r="H269" s="544"/>
      <c r="I269" s="544"/>
      <c r="J269" s="733"/>
      <c r="K269" s="733"/>
      <c r="L269" s="733"/>
      <c r="M269" s="733"/>
      <c r="N269" s="544"/>
      <c r="O269" s="544"/>
      <c r="P269" s="544"/>
      <c r="Q269" s="544"/>
      <c r="R269" s="544"/>
      <c r="S269" s="544"/>
      <c r="T269" s="544"/>
    </row>
    <row r="270" spans="1:20" ht="13.5" thickBot="1">
      <c r="A270" s="689"/>
      <c r="B270" s="689"/>
      <c r="C270" s="735"/>
      <c r="D270" s="544"/>
      <c r="E270" s="544"/>
      <c r="F270" s="544"/>
      <c r="G270" s="544"/>
      <c r="H270" s="544"/>
      <c r="I270" s="544"/>
      <c r="J270" s="544"/>
      <c r="K270" s="544"/>
      <c r="L270" s="544"/>
      <c r="M270" s="544"/>
      <c r="N270" s="544"/>
      <c r="O270" s="544"/>
      <c r="P270" s="544"/>
      <c r="Q270" s="544"/>
      <c r="R270" s="544"/>
      <c r="S270" s="544"/>
      <c r="T270" s="544"/>
    </row>
    <row r="271" spans="1:20" ht="12.75">
      <c r="A271" s="72" t="s">
        <v>5</v>
      </c>
      <c r="B271" s="14" t="s">
        <v>33</v>
      </c>
      <c r="C271" s="51"/>
      <c r="D271" s="1140" t="s">
        <v>29</v>
      </c>
      <c r="E271" s="1141"/>
      <c r="F271" s="1142" t="s">
        <v>52</v>
      </c>
      <c r="G271" s="1141"/>
      <c r="H271" s="721"/>
      <c r="I271" s="72" t="s">
        <v>6</v>
      </c>
      <c r="J271" s="113" t="s">
        <v>21</v>
      </c>
      <c r="K271" s="114"/>
      <c r="L271" s="114"/>
      <c r="M271" s="111"/>
      <c r="N271" s="689"/>
      <c r="O271" s="689"/>
      <c r="P271" s="689"/>
      <c r="Q271" s="544"/>
      <c r="R271" s="544"/>
      <c r="S271" s="544"/>
      <c r="T271" s="544"/>
    </row>
    <row r="272" spans="1:20" ht="12.75">
      <c r="A272" s="4"/>
      <c r="B272" s="105" t="s">
        <v>32</v>
      </c>
      <c r="C272" s="229"/>
      <c r="D272" s="61" t="s">
        <v>34</v>
      </c>
      <c r="E272" s="89" t="s">
        <v>51</v>
      </c>
      <c r="F272" s="58" t="s">
        <v>34</v>
      </c>
      <c r="G272" s="90" t="s">
        <v>51</v>
      </c>
      <c r="H272" s="707"/>
      <c r="I272" s="55"/>
      <c r="J272" s="116" t="s">
        <v>24</v>
      </c>
      <c r="K272" s="8"/>
      <c r="L272" s="8"/>
      <c r="M272" s="112" t="s">
        <v>51</v>
      </c>
      <c r="N272" s="544"/>
      <c r="O272" s="692"/>
      <c r="P272" s="692"/>
      <c r="Q272" s="544"/>
      <c r="R272" s="544"/>
      <c r="S272" s="544"/>
      <c r="T272" s="544"/>
    </row>
    <row r="273" spans="1:20" ht="13.5" thickBot="1">
      <c r="A273" s="10"/>
      <c r="B273" s="106" t="s">
        <v>66</v>
      </c>
      <c r="C273" s="101"/>
      <c r="D273" s="61"/>
      <c r="E273" s="27"/>
      <c r="F273" s="6"/>
      <c r="G273" s="27"/>
      <c r="H273" s="707"/>
      <c r="I273" s="55"/>
      <c r="J273" s="115" t="s">
        <v>20</v>
      </c>
      <c r="K273" s="50"/>
      <c r="L273" s="50"/>
      <c r="M273" s="27"/>
      <c r="N273" s="544"/>
      <c r="O273" s="689"/>
      <c r="P273" s="689"/>
      <c r="Q273" s="544"/>
      <c r="R273" s="544"/>
      <c r="S273" s="544"/>
      <c r="T273" s="544"/>
    </row>
    <row r="274" spans="1:20" ht="13.5" thickBot="1">
      <c r="A274" s="10"/>
      <c r="B274" s="124" t="s">
        <v>67</v>
      </c>
      <c r="C274" s="102"/>
      <c r="D274" s="940">
        <f>SUM(D242)</f>
        <v>120</v>
      </c>
      <c r="E274" s="267">
        <v>1</v>
      </c>
      <c r="F274" s="239">
        <f>SUM(J242)</f>
        <v>1357</v>
      </c>
      <c r="G274" s="267">
        <v>1</v>
      </c>
      <c r="H274" s="707"/>
      <c r="I274" s="1138" t="s">
        <v>53</v>
      </c>
      <c r="J274" s="1139"/>
      <c r="K274" s="1139"/>
      <c r="L274" s="1139"/>
      <c r="M274" s="21"/>
      <c r="N274" s="544"/>
      <c r="O274" s="544"/>
      <c r="P274" s="544"/>
      <c r="Q274" s="544"/>
      <c r="R274" s="544"/>
      <c r="S274" s="544"/>
      <c r="T274" s="544"/>
    </row>
    <row r="275" spans="1:20" ht="14.25">
      <c r="A275" s="55">
        <v>1</v>
      </c>
      <c r="B275" s="754" t="s">
        <v>16</v>
      </c>
      <c r="C275" s="755"/>
      <c r="D275" s="756"/>
      <c r="E275" s="757"/>
      <c r="F275" s="729"/>
      <c r="G275" s="265"/>
      <c r="H275" s="707"/>
      <c r="I275" s="693">
        <v>1</v>
      </c>
      <c r="J275" s="211" t="s">
        <v>193</v>
      </c>
      <c r="K275" s="211"/>
      <c r="L275" s="211"/>
      <c r="M275" s="694">
        <v>1</v>
      </c>
      <c r="N275" s="544"/>
      <c r="O275" s="544"/>
      <c r="P275" s="544"/>
      <c r="Q275" s="544"/>
      <c r="R275" s="544"/>
      <c r="S275" s="544"/>
      <c r="T275" s="544"/>
    </row>
    <row r="276" spans="1:20" ht="14.25">
      <c r="A276" s="44"/>
      <c r="B276" s="750" t="s">
        <v>78</v>
      </c>
      <c r="C276" s="1004"/>
      <c r="D276" s="1008">
        <f>SUM(E61,E118,E174,E221)</f>
        <v>62</v>
      </c>
      <c r="E276" s="986">
        <v>0.52</v>
      </c>
      <c r="F276" s="760"/>
      <c r="G276" s="268"/>
      <c r="H276" s="707"/>
      <c r="I276" s="695"/>
      <c r="J276" s="211"/>
      <c r="K276" s="211"/>
      <c r="L276" s="211"/>
      <c r="M276" s="694"/>
      <c r="N276" s="544"/>
      <c r="O276" s="544"/>
      <c r="P276" s="544"/>
      <c r="Q276" s="544"/>
      <c r="R276" s="544"/>
      <c r="S276" s="544"/>
      <c r="T276" s="544"/>
    </row>
    <row r="277" spans="1:20" ht="14.25">
      <c r="A277" s="123">
        <v>2</v>
      </c>
      <c r="B277" s="752" t="s">
        <v>14</v>
      </c>
      <c r="C277" s="1005"/>
      <c r="D277" s="989">
        <f>SUM(D249,D253)</f>
        <v>54.5</v>
      </c>
      <c r="E277" s="990">
        <v>0.47</v>
      </c>
      <c r="F277" s="762">
        <f>SUM(J249,J253)</f>
        <v>630</v>
      </c>
      <c r="G277" s="369">
        <v>0.464</v>
      </c>
      <c r="H277" s="707"/>
      <c r="I277" s="695"/>
      <c r="J277" s="211"/>
      <c r="K277" s="211"/>
      <c r="L277" s="211"/>
      <c r="M277" s="694"/>
      <c r="N277" s="544"/>
      <c r="O277" s="544"/>
      <c r="P277" s="544"/>
      <c r="Q277" s="544"/>
      <c r="R277" s="544"/>
      <c r="S277" s="544"/>
      <c r="T277" s="544"/>
    </row>
    <row r="278" spans="1:20" ht="14.25">
      <c r="A278" s="60">
        <v>3</v>
      </c>
      <c r="B278" s="749" t="s">
        <v>17</v>
      </c>
      <c r="C278" s="1006"/>
      <c r="D278" s="992"/>
      <c r="E278" s="1009"/>
      <c r="F278" s="764"/>
      <c r="G278" s="367"/>
      <c r="H278" s="707"/>
      <c r="I278" s="695"/>
      <c r="J278" s="1144"/>
      <c r="K278" s="1145"/>
      <c r="L278" s="1149"/>
      <c r="M278" s="694"/>
      <c r="N278" s="544"/>
      <c r="O278" s="544"/>
      <c r="P278" s="544"/>
      <c r="Q278" s="544"/>
      <c r="R278" s="544"/>
      <c r="S278" s="544"/>
      <c r="T278" s="544"/>
    </row>
    <row r="279" spans="1:20" ht="14.25">
      <c r="A279" s="44"/>
      <c r="B279" s="750" t="s">
        <v>18</v>
      </c>
      <c r="C279" s="1004"/>
      <c r="D279" s="995">
        <f>SUM(G242)</f>
        <v>97.5</v>
      </c>
      <c r="E279" s="986">
        <v>0.81</v>
      </c>
      <c r="F279" s="765"/>
      <c r="G279" s="368"/>
      <c r="H279" s="707"/>
      <c r="I279" s="695"/>
      <c r="J279" s="1144"/>
      <c r="K279" s="1145"/>
      <c r="L279" s="1149"/>
      <c r="M279" s="694"/>
      <c r="N279" s="544"/>
      <c r="O279" s="544"/>
      <c r="P279" s="544"/>
      <c r="Q279" s="544"/>
      <c r="R279" s="544"/>
      <c r="S279" s="544"/>
      <c r="T279" s="544"/>
    </row>
    <row r="280" spans="1:20" ht="14.25">
      <c r="A280" s="60">
        <v>4</v>
      </c>
      <c r="B280" s="749" t="s">
        <v>19</v>
      </c>
      <c r="C280" s="1006"/>
      <c r="D280" s="992"/>
      <c r="E280" s="1009"/>
      <c r="F280" s="764"/>
      <c r="G280" s="367"/>
      <c r="H280" s="707"/>
      <c r="I280" s="695"/>
      <c r="J280" s="1144"/>
      <c r="K280" s="1145"/>
      <c r="L280" s="1149"/>
      <c r="M280" s="694"/>
      <c r="N280" s="544"/>
      <c r="O280" s="544"/>
      <c r="P280" s="544"/>
      <c r="Q280" s="544"/>
      <c r="R280" s="544"/>
      <c r="S280" s="544"/>
      <c r="T280" s="544"/>
    </row>
    <row r="281" spans="1:20" ht="14.25">
      <c r="A281" s="44"/>
      <c r="B281" s="750" t="s">
        <v>15</v>
      </c>
      <c r="C281" s="1004"/>
      <c r="D281" s="995">
        <v>0</v>
      </c>
      <c r="E281" s="1010">
        <v>0</v>
      </c>
      <c r="F281" s="765">
        <v>0</v>
      </c>
      <c r="G281" s="368">
        <v>0</v>
      </c>
      <c r="H281" s="707"/>
      <c r="I281" s="695"/>
      <c r="J281" s="1144"/>
      <c r="K281" s="1145"/>
      <c r="L281" s="1149"/>
      <c r="M281" s="694"/>
      <c r="N281" s="544"/>
      <c r="O281" s="544"/>
      <c r="P281" s="544"/>
      <c r="Q281" s="544"/>
      <c r="R281" s="544"/>
      <c r="S281" s="544"/>
      <c r="T281" s="544"/>
    </row>
    <row r="282" spans="1:20" ht="14.25">
      <c r="A282" s="33">
        <v>5</v>
      </c>
      <c r="B282" s="752" t="s">
        <v>77</v>
      </c>
      <c r="C282" s="1005"/>
      <c r="D282" s="989">
        <v>60</v>
      </c>
      <c r="E282" s="990">
        <v>0.5</v>
      </c>
      <c r="F282" s="762">
        <f>SUM(J24,J46,J52,J87,J106,J113,J164,J169,J215)</f>
        <v>525</v>
      </c>
      <c r="G282" s="369">
        <v>0.387</v>
      </c>
      <c r="H282" s="707"/>
      <c r="I282" s="695"/>
      <c r="J282" s="1150"/>
      <c r="K282" s="1151"/>
      <c r="L282" s="1151"/>
      <c r="M282" s="252"/>
      <c r="N282" s="544"/>
      <c r="O282" s="544"/>
      <c r="P282" s="544"/>
      <c r="Q282" s="544"/>
      <c r="R282" s="544"/>
      <c r="S282" s="544"/>
      <c r="T282" s="544"/>
    </row>
    <row r="283" spans="1:20" ht="14.25">
      <c r="A283" s="91">
        <v>6</v>
      </c>
      <c r="B283" s="752" t="s">
        <v>55</v>
      </c>
      <c r="C283" s="1005"/>
      <c r="D283" s="989">
        <v>6</v>
      </c>
      <c r="E283" s="990">
        <v>0.05</v>
      </c>
      <c r="F283" s="762">
        <v>160</v>
      </c>
      <c r="G283" s="369">
        <v>0.118</v>
      </c>
      <c r="H283" s="544"/>
      <c r="I283" s="208"/>
      <c r="J283" s="1152"/>
      <c r="K283" s="1153"/>
      <c r="L283" s="1153"/>
      <c r="M283" s="279"/>
      <c r="N283" s="544"/>
      <c r="O283" s="544"/>
      <c r="P283" s="544"/>
      <c r="Q283" s="544"/>
      <c r="R283" s="544"/>
      <c r="S283" s="544"/>
      <c r="T283" s="544"/>
    </row>
    <row r="284" spans="1:20" ht="15" thickBot="1">
      <c r="A284" s="88">
        <v>7</v>
      </c>
      <c r="B284" s="766" t="s">
        <v>54</v>
      </c>
      <c r="C284" s="1007"/>
      <c r="D284" s="997">
        <v>0</v>
      </c>
      <c r="E284" s="1011">
        <v>0</v>
      </c>
      <c r="F284" s="768">
        <v>0</v>
      </c>
      <c r="G284" s="370">
        <v>0</v>
      </c>
      <c r="H284" s="544"/>
      <c r="I284" s="1146" t="s">
        <v>65</v>
      </c>
      <c r="J284" s="1147"/>
      <c r="K284" s="1147"/>
      <c r="L284" s="1147"/>
      <c r="M284" s="696">
        <f>SUM(M275:M283)</f>
        <v>1</v>
      </c>
      <c r="N284" s="544"/>
      <c r="O284" s="544"/>
      <c r="P284" s="544"/>
      <c r="Q284" s="544"/>
      <c r="R284" s="544"/>
      <c r="S284" s="544"/>
      <c r="T284" s="544"/>
    </row>
    <row r="285" spans="1:20" ht="12.75">
      <c r="A285" s="707"/>
      <c r="B285" s="544"/>
      <c r="C285" s="544"/>
      <c r="D285" s="544"/>
      <c r="E285" s="544"/>
      <c r="F285" s="544"/>
      <c r="G285" s="544"/>
      <c r="H285" s="544"/>
      <c r="I285" s="544"/>
      <c r="J285" s="544"/>
      <c r="K285" s="544"/>
      <c r="L285" s="544"/>
      <c r="M285" s="544"/>
      <c r="N285" s="544"/>
      <c r="O285" s="544"/>
      <c r="P285" s="544"/>
      <c r="Q285" s="544"/>
      <c r="R285" s="544"/>
      <c r="S285" s="544"/>
      <c r="T285" s="544"/>
    </row>
    <row r="286" spans="1:20" ht="12.75" customHeight="1">
      <c r="A286" s="544"/>
      <c r="B286" s="1154" t="s">
        <v>79</v>
      </c>
      <c r="C286" s="1154"/>
      <c r="D286" s="1154"/>
      <c r="E286" s="1154"/>
      <c r="F286" s="1154"/>
      <c r="G286" s="1154"/>
      <c r="H286" s="544"/>
      <c r="I286" s="544"/>
      <c r="J286" s="544"/>
      <c r="K286" s="544"/>
      <c r="L286" s="544"/>
      <c r="M286" s="544"/>
      <c r="N286" s="544"/>
      <c r="O286" s="544"/>
      <c r="P286" s="544"/>
      <c r="Q286" s="544"/>
      <c r="R286" s="544"/>
      <c r="S286" s="544"/>
      <c r="T286" s="544"/>
    </row>
    <row r="287" spans="1:20" ht="12.75">
      <c r="A287" s="544"/>
      <c r="B287" s="1154"/>
      <c r="C287" s="1154"/>
      <c r="D287" s="1154"/>
      <c r="E287" s="1154"/>
      <c r="F287" s="1154"/>
      <c r="G287" s="1154"/>
      <c r="H287" s="544"/>
      <c r="I287" s="544"/>
      <c r="J287" s="544"/>
      <c r="K287" s="544"/>
      <c r="L287" s="544"/>
      <c r="M287" s="544"/>
      <c r="N287" s="544"/>
      <c r="O287" s="544"/>
      <c r="P287" s="544"/>
      <c r="Q287" s="544"/>
      <c r="R287" s="544"/>
      <c r="S287" s="544"/>
      <c r="T287" s="544"/>
    </row>
    <row r="288" spans="1:20" ht="12.75">
      <c r="A288" s="544"/>
      <c r="B288" s="1154"/>
      <c r="C288" s="1154"/>
      <c r="D288" s="1154"/>
      <c r="E288" s="1154"/>
      <c r="F288" s="1154"/>
      <c r="G288" s="1154"/>
      <c r="H288" s="544"/>
      <c r="I288" s="544"/>
      <c r="J288" s="544"/>
      <c r="K288" s="544"/>
      <c r="L288" s="544"/>
      <c r="M288" s="544"/>
      <c r="N288" s="544"/>
      <c r="O288" s="544"/>
      <c r="P288" s="544"/>
      <c r="Q288" s="544"/>
      <c r="R288" s="544"/>
      <c r="S288" s="544"/>
      <c r="T288" s="544"/>
    </row>
    <row r="289" spans="1:20" ht="12.75">
      <c r="A289" s="544"/>
      <c r="B289" s="544"/>
      <c r="C289" s="544"/>
      <c r="D289" s="544"/>
      <c r="E289" s="544"/>
      <c r="F289" s="544"/>
      <c r="G289" s="544"/>
      <c r="H289" s="733" t="s">
        <v>241</v>
      </c>
      <c r="I289" s="544"/>
      <c r="J289" s="544"/>
      <c r="K289" s="544"/>
      <c r="L289" s="544"/>
      <c r="M289" s="544"/>
      <c r="N289" s="544"/>
      <c r="O289" s="544"/>
      <c r="P289" s="544"/>
      <c r="Q289" s="544"/>
      <c r="R289" s="544"/>
      <c r="S289" s="544"/>
      <c r="T289" s="544"/>
    </row>
    <row r="290" spans="1:20" ht="12.75">
      <c r="A290" s="544"/>
      <c r="B290" s="544"/>
      <c r="C290" s="544"/>
      <c r="D290" s="544"/>
      <c r="E290" s="544"/>
      <c r="F290" s="544"/>
      <c r="G290" s="544"/>
      <c r="H290" s="544"/>
      <c r="I290" s="544"/>
      <c r="J290" s="544"/>
      <c r="K290" s="544"/>
      <c r="L290" s="544"/>
      <c r="M290" s="544"/>
      <c r="N290" s="544"/>
      <c r="O290" s="544"/>
      <c r="P290" s="544"/>
      <c r="Q290" s="544"/>
      <c r="R290" s="544"/>
      <c r="S290" s="544"/>
      <c r="T290" s="544"/>
    </row>
    <row r="291" spans="1:20" ht="12.75">
      <c r="A291" s="544"/>
      <c r="B291" s="544"/>
      <c r="C291" s="544"/>
      <c r="D291" s="544"/>
      <c r="E291" s="544"/>
      <c r="F291" s="544"/>
      <c r="G291" s="544"/>
      <c r="H291" s="544"/>
      <c r="I291" s="544"/>
      <c r="J291" s="544"/>
      <c r="K291" s="544"/>
      <c r="L291" s="544"/>
      <c r="M291" s="544"/>
      <c r="N291" s="544"/>
      <c r="O291" s="544"/>
      <c r="P291" s="544"/>
      <c r="Q291" s="544"/>
      <c r="R291" s="544"/>
      <c r="S291" s="544"/>
      <c r="T291" s="544"/>
    </row>
    <row r="292" spans="1:16" ht="12.75">
      <c r="A292" s="721"/>
      <c r="B292" s="720"/>
      <c r="C292" s="721"/>
      <c r="D292" s="721"/>
      <c r="E292" s="721"/>
      <c r="F292" s="721"/>
      <c r="G292" s="707"/>
      <c r="H292" s="707"/>
      <c r="I292" s="707"/>
      <c r="J292" s="707"/>
      <c r="K292" s="707"/>
      <c r="L292" s="707"/>
      <c r="M292" s="707"/>
      <c r="N292" s="544"/>
      <c r="O292" s="544"/>
      <c r="P292" s="544"/>
    </row>
    <row r="293" spans="1:16" ht="12.75">
      <c r="A293" s="721"/>
      <c r="B293" s="720"/>
      <c r="C293" s="721"/>
      <c r="D293" s="721"/>
      <c r="E293" s="721"/>
      <c r="F293" s="721"/>
      <c r="G293" s="707"/>
      <c r="H293" s="707"/>
      <c r="I293" s="707"/>
      <c r="J293" s="707"/>
      <c r="K293" s="707"/>
      <c r="L293" s="707"/>
      <c r="M293" s="707"/>
      <c r="N293" s="544"/>
      <c r="O293" s="544"/>
      <c r="P293" s="544"/>
    </row>
    <row r="294" spans="1:16" ht="12.75">
      <c r="A294" s="544"/>
      <c r="B294" s="544"/>
      <c r="C294" s="544"/>
      <c r="D294" s="544"/>
      <c r="E294" s="544"/>
      <c r="F294" s="544"/>
      <c r="G294" s="544"/>
      <c r="H294" s="544"/>
      <c r="I294" s="544"/>
      <c r="J294" s="544"/>
      <c r="K294" s="544"/>
      <c r="L294" s="544"/>
      <c r="M294" s="544"/>
      <c r="N294" s="544"/>
      <c r="O294" s="544"/>
      <c r="P294" s="544"/>
    </row>
    <row r="295" spans="1:16" ht="12.75">
      <c r="A295" s="544"/>
      <c r="B295" s="544"/>
      <c r="C295" s="544"/>
      <c r="D295" s="544"/>
      <c r="E295" s="544"/>
      <c r="F295" s="544"/>
      <c r="G295" s="544"/>
      <c r="H295" s="544"/>
      <c r="I295" s="544"/>
      <c r="J295" s="544"/>
      <c r="K295" s="544"/>
      <c r="L295" s="544"/>
      <c r="M295" s="544"/>
      <c r="N295" s="544"/>
      <c r="O295" s="544"/>
      <c r="P295" s="544"/>
    </row>
    <row r="296" spans="1:16" ht="12.75">
      <c r="A296" s="544"/>
      <c r="B296" s="544"/>
      <c r="C296" s="544"/>
      <c r="D296" s="544"/>
      <c r="E296" s="544"/>
      <c r="F296" s="544"/>
      <c r="G296" s="544"/>
      <c r="H296" s="544"/>
      <c r="I296" s="544"/>
      <c r="J296" s="544"/>
      <c r="K296" s="544"/>
      <c r="L296" s="544"/>
      <c r="M296" s="544"/>
      <c r="N296" s="544"/>
      <c r="O296" s="544"/>
      <c r="P296" s="544"/>
    </row>
    <row r="297" spans="1:16" ht="12.75">
      <c r="A297" s="544"/>
      <c r="B297" s="544"/>
      <c r="C297" s="544"/>
      <c r="D297" s="544"/>
      <c r="E297" s="544"/>
      <c r="F297" s="544"/>
      <c r="G297" s="544"/>
      <c r="H297" s="544"/>
      <c r="I297" s="544"/>
      <c r="J297" s="544"/>
      <c r="K297" s="544"/>
      <c r="L297" s="544"/>
      <c r="M297" s="544"/>
      <c r="N297" s="544"/>
      <c r="O297" s="544"/>
      <c r="P297" s="544"/>
    </row>
  </sheetData>
  <sheetProtection/>
  <mergeCells count="48">
    <mergeCell ref="A229:M229"/>
    <mergeCell ref="A228:M228"/>
    <mergeCell ref="I274:L274"/>
    <mergeCell ref="J278:L278"/>
    <mergeCell ref="A242:B242"/>
    <mergeCell ref="A243:B243"/>
    <mergeCell ref="D271:E271"/>
    <mergeCell ref="F271:G271"/>
    <mergeCell ref="K236:L236"/>
    <mergeCell ref="B234:E234"/>
    <mergeCell ref="B286:G288"/>
    <mergeCell ref="J279:L279"/>
    <mergeCell ref="J280:L280"/>
    <mergeCell ref="J281:L281"/>
    <mergeCell ref="J282:L282"/>
    <mergeCell ref="J283:L283"/>
    <mergeCell ref="I284:L284"/>
    <mergeCell ref="A221:B221"/>
    <mergeCell ref="A224:B224"/>
    <mergeCell ref="A183:M183"/>
    <mergeCell ref="A174:B174"/>
    <mergeCell ref="A182:M182"/>
    <mergeCell ref="D192:F192"/>
    <mergeCell ref="K15:L15"/>
    <mergeCell ref="A61:B61"/>
    <mergeCell ref="A67:M67"/>
    <mergeCell ref="J235:M235"/>
    <mergeCell ref="D235:F235"/>
    <mergeCell ref="K138:L138"/>
    <mergeCell ref="A128:M128"/>
    <mergeCell ref="A121:B121"/>
    <mergeCell ref="A127:M127"/>
    <mergeCell ref="D137:F137"/>
    <mergeCell ref="A3:M3"/>
    <mergeCell ref="A4:M4"/>
    <mergeCell ref="D14:F14"/>
    <mergeCell ref="J14:M14"/>
    <mergeCell ref="J7:M7"/>
    <mergeCell ref="J8:M8"/>
    <mergeCell ref="J9:M9"/>
    <mergeCell ref="A68:M68"/>
    <mergeCell ref="D77:F77"/>
    <mergeCell ref="J192:M192"/>
    <mergeCell ref="K193:L193"/>
    <mergeCell ref="A118:B118"/>
    <mergeCell ref="J137:M137"/>
    <mergeCell ref="J77:M77"/>
    <mergeCell ref="K78:L78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landscape" paperSize="9" scale="80" r:id="rId1"/>
  <rowBreaks count="7" manualBreakCount="7">
    <brk id="42" max="255" man="1"/>
    <brk id="61" max="255" man="1"/>
    <brk id="103" max="255" man="1"/>
    <brk id="126" max="255" man="1"/>
    <brk id="166" max="255" man="1"/>
    <brk id="181" max="255" man="1"/>
    <brk id="2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297"/>
  <sheetViews>
    <sheetView zoomScaleSheetLayoutView="75" zoomScalePageLayoutView="0" workbookViewId="0" topLeftCell="A199">
      <selection activeCell="C153" sqref="C153"/>
    </sheetView>
  </sheetViews>
  <sheetFormatPr defaultColWidth="9.140625" defaultRowHeight="12.75"/>
  <cols>
    <col min="1" max="1" width="3.421875" style="0" customWidth="1"/>
    <col min="2" max="2" width="45.140625" style="0" customWidth="1"/>
    <col min="3" max="3" width="6.7109375" style="0" customWidth="1"/>
    <col min="4" max="4" width="9.140625" style="0" customWidth="1"/>
    <col min="5" max="5" width="13.421875" style="0" customWidth="1"/>
    <col min="6" max="7" width="9.140625" style="0" customWidth="1"/>
    <col min="8" max="8" width="10.421875" style="0" customWidth="1"/>
    <col min="9" max="9" width="12.00390625" style="0" customWidth="1"/>
    <col min="10" max="11" width="9.140625" style="0" customWidth="1"/>
    <col min="12" max="12" width="13.140625" style="0" customWidth="1"/>
    <col min="13" max="13" width="5.57421875" style="0" customWidth="1"/>
  </cols>
  <sheetData>
    <row r="1" spans="1:19" ht="12.75">
      <c r="A1" s="544"/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</row>
    <row r="2" spans="1:19" ht="15.75">
      <c r="A2" s="1155" t="s">
        <v>85</v>
      </c>
      <c r="B2" s="1156"/>
      <c r="C2" s="1156"/>
      <c r="D2" s="1156"/>
      <c r="E2" s="1156"/>
      <c r="F2" s="1156"/>
      <c r="G2" s="1156"/>
      <c r="H2" s="1156"/>
      <c r="I2" s="1156"/>
      <c r="J2" s="1156"/>
      <c r="K2" s="1156"/>
      <c r="L2" s="1156"/>
      <c r="M2" s="1156"/>
      <c r="N2" s="544"/>
      <c r="O2" s="544"/>
      <c r="P2" s="544"/>
      <c r="Q2" s="544"/>
      <c r="R2" s="544"/>
      <c r="S2" s="544"/>
    </row>
    <row r="3" spans="1:19" ht="15.75">
      <c r="A3" s="1155" t="s">
        <v>267</v>
      </c>
      <c r="B3" s="1155"/>
      <c r="C3" s="1155"/>
      <c r="D3" s="1155"/>
      <c r="E3" s="1155"/>
      <c r="F3" s="1155"/>
      <c r="G3" s="1155"/>
      <c r="H3" s="1155"/>
      <c r="I3" s="1155"/>
      <c r="J3" s="1155"/>
      <c r="K3" s="1155"/>
      <c r="L3" s="1155"/>
      <c r="M3" s="1155"/>
      <c r="N3" s="544"/>
      <c r="O3" s="544"/>
      <c r="P3" s="544"/>
      <c r="Q3" s="544"/>
      <c r="R3" s="544"/>
      <c r="S3" s="544"/>
    </row>
    <row r="4" spans="1:19" ht="15.75">
      <c r="A4" s="708"/>
      <c r="B4" s="708"/>
      <c r="C4" s="708"/>
      <c r="D4" s="708"/>
      <c r="E4" s="709"/>
      <c r="F4" s="708"/>
      <c r="G4" s="708"/>
      <c r="H4" s="708"/>
      <c r="I4" s="708"/>
      <c r="J4" s="708"/>
      <c r="K4" s="708"/>
      <c r="L4" s="708"/>
      <c r="M4" s="708"/>
      <c r="N4" s="544"/>
      <c r="O4" s="544"/>
      <c r="P4" s="544"/>
      <c r="Q4" s="544"/>
      <c r="R4" s="544"/>
      <c r="S4" s="544"/>
    </row>
    <row r="5" spans="1:19" ht="15.75">
      <c r="A5" s="708"/>
      <c r="B5" s="708"/>
      <c r="C5" s="708"/>
      <c r="D5" s="708"/>
      <c r="E5" s="708"/>
      <c r="F5" s="708"/>
      <c r="G5" s="708"/>
      <c r="H5" s="708"/>
      <c r="I5" s="1159"/>
      <c r="J5" s="1159"/>
      <c r="K5" s="1159"/>
      <c r="L5" s="1159"/>
      <c r="M5" s="1159"/>
      <c r="N5" s="544"/>
      <c r="O5" s="544"/>
      <c r="P5" s="544"/>
      <c r="Q5" s="544"/>
      <c r="R5" s="544"/>
      <c r="S5" s="544"/>
    </row>
    <row r="6" spans="1:19" ht="12.75">
      <c r="A6" s="710"/>
      <c r="B6" s="727" t="s">
        <v>86</v>
      </c>
      <c r="C6" s="712"/>
      <c r="D6" s="710"/>
      <c r="E6" s="710"/>
      <c r="F6" s="710"/>
      <c r="G6" s="710"/>
      <c r="H6" s="710"/>
      <c r="I6" s="1159" t="s">
        <v>235</v>
      </c>
      <c r="J6" s="1159"/>
      <c r="K6" s="1159"/>
      <c r="L6" s="1159"/>
      <c r="M6" s="1159"/>
      <c r="N6" s="544"/>
      <c r="O6" s="544"/>
      <c r="P6" s="544"/>
      <c r="Q6" s="544"/>
      <c r="R6" s="544"/>
      <c r="S6" s="544"/>
    </row>
    <row r="7" spans="1:19" ht="12.75">
      <c r="A7" s="544"/>
      <c r="B7" s="728" t="s">
        <v>87</v>
      </c>
      <c r="C7" s="544"/>
      <c r="D7" s="544"/>
      <c r="E7" s="544"/>
      <c r="F7" s="544"/>
      <c r="G7" s="544"/>
      <c r="H7" s="544"/>
      <c r="I7" s="917" t="s">
        <v>209</v>
      </c>
      <c r="J7" s="917"/>
      <c r="K7" s="917"/>
      <c r="L7" s="917"/>
      <c r="M7" s="917"/>
      <c r="N7" s="544"/>
      <c r="O7" s="544"/>
      <c r="P7" s="544"/>
      <c r="Q7" s="544"/>
      <c r="R7" s="544"/>
      <c r="S7" s="544"/>
    </row>
    <row r="8" spans="1:19" ht="12.75">
      <c r="A8" s="544"/>
      <c r="B8" s="728" t="s">
        <v>131</v>
      </c>
      <c r="C8" s="544"/>
      <c r="D8" s="544"/>
      <c r="E8" s="544"/>
      <c r="F8" s="544"/>
      <c r="G8" s="544"/>
      <c r="H8" s="544"/>
      <c r="I8" s="1160" t="s">
        <v>244</v>
      </c>
      <c r="J8" s="1160"/>
      <c r="K8" s="1160"/>
      <c r="L8" s="1160"/>
      <c r="M8" s="1160"/>
      <c r="N8" s="544"/>
      <c r="O8" s="544"/>
      <c r="P8" s="544"/>
      <c r="Q8" s="544"/>
      <c r="R8" s="544"/>
      <c r="S8" s="544"/>
    </row>
    <row r="9" spans="1:19" ht="12.75">
      <c r="A9" s="544"/>
      <c r="B9" s="728" t="s">
        <v>132</v>
      </c>
      <c r="C9" s="544"/>
      <c r="D9" s="544"/>
      <c r="E9" s="544"/>
      <c r="F9" s="544"/>
      <c r="G9" s="544"/>
      <c r="H9" s="544"/>
      <c r="I9" s="544"/>
      <c r="J9" s="544"/>
      <c r="K9" s="544"/>
      <c r="L9" s="544"/>
      <c r="M9" s="544"/>
      <c r="N9" s="544"/>
      <c r="O9" s="544"/>
      <c r="P9" s="544"/>
      <c r="Q9" s="544"/>
      <c r="R9" s="544"/>
      <c r="S9" s="544"/>
    </row>
    <row r="10" spans="1:19" ht="12.75">
      <c r="A10" s="544"/>
      <c r="B10" s="728" t="s">
        <v>89</v>
      </c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4"/>
      <c r="O10" s="544"/>
      <c r="P10" s="544"/>
      <c r="Q10" s="544"/>
      <c r="R10" s="544"/>
      <c r="S10" s="544"/>
    </row>
    <row r="11" spans="1:19" ht="12.75">
      <c r="A11" s="544"/>
      <c r="B11" s="544"/>
      <c r="C11" s="544"/>
      <c r="D11" s="544"/>
      <c r="E11" s="544"/>
      <c r="F11" s="544"/>
      <c r="G11" s="544"/>
      <c r="H11" s="544"/>
      <c r="I11" s="544"/>
      <c r="J11" s="544"/>
      <c r="K11" s="544"/>
      <c r="L11" s="544"/>
      <c r="M11" s="544"/>
      <c r="N11" s="544"/>
      <c r="O11" s="544"/>
      <c r="P11" s="544"/>
      <c r="Q11" s="544"/>
      <c r="R11" s="544"/>
      <c r="S11" s="544"/>
    </row>
    <row r="12" spans="1:19" ht="13.5" thickBot="1">
      <c r="A12" s="544"/>
      <c r="B12" s="714" t="s">
        <v>103</v>
      </c>
      <c r="C12" s="544"/>
      <c r="D12" s="544"/>
      <c r="E12" s="544"/>
      <c r="F12" s="544"/>
      <c r="G12" s="565"/>
      <c r="H12" s="544"/>
      <c r="I12" s="544"/>
      <c r="J12" s="544"/>
      <c r="K12" s="544"/>
      <c r="L12" s="544"/>
      <c r="M12" s="544"/>
      <c r="N12" s="544"/>
      <c r="O12" s="544"/>
      <c r="P12" s="544"/>
      <c r="Q12" s="544"/>
      <c r="R12" s="544"/>
      <c r="S12" s="544"/>
    </row>
    <row r="13" spans="1:19" ht="12.75">
      <c r="A13" s="65" t="s">
        <v>0</v>
      </c>
      <c r="B13" s="66"/>
      <c r="C13" s="73"/>
      <c r="D13" s="1111" t="s">
        <v>46</v>
      </c>
      <c r="E13" s="1112"/>
      <c r="F13" s="1112"/>
      <c r="G13" s="96" t="s">
        <v>34</v>
      </c>
      <c r="H13" s="3" t="s">
        <v>1</v>
      </c>
      <c r="I13" s="75" t="s">
        <v>39</v>
      </c>
      <c r="J13" s="1161" t="s">
        <v>49</v>
      </c>
      <c r="K13" s="1162"/>
      <c r="L13" s="1162"/>
      <c r="M13" s="1163"/>
      <c r="N13" s="544"/>
      <c r="O13" s="544"/>
      <c r="P13" s="544"/>
      <c r="Q13" s="544"/>
      <c r="R13" s="544"/>
      <c r="S13" s="544"/>
    </row>
    <row r="14" spans="1:19" ht="12.75">
      <c r="A14" s="74"/>
      <c r="B14" s="67" t="s">
        <v>10</v>
      </c>
      <c r="C14" s="131" t="s">
        <v>37</v>
      </c>
      <c r="D14" s="78" t="s">
        <v>2</v>
      </c>
      <c r="E14" s="17" t="s">
        <v>43</v>
      </c>
      <c r="F14" s="81" t="s">
        <v>22</v>
      </c>
      <c r="G14" s="93" t="s">
        <v>47</v>
      </c>
      <c r="H14" s="7" t="s">
        <v>45</v>
      </c>
      <c r="I14" s="76" t="s">
        <v>40</v>
      </c>
      <c r="J14" s="166" t="s">
        <v>2</v>
      </c>
      <c r="K14" s="1116" t="s">
        <v>50</v>
      </c>
      <c r="L14" s="1116"/>
      <c r="M14" s="70" t="s">
        <v>152</v>
      </c>
      <c r="N14" s="544"/>
      <c r="O14" s="544"/>
      <c r="P14" s="544"/>
      <c r="Q14" s="544"/>
      <c r="R14" s="544"/>
      <c r="S14" s="544"/>
    </row>
    <row r="15" spans="1:19" ht="12.75">
      <c r="A15" s="4"/>
      <c r="B15" s="67" t="s">
        <v>3</v>
      </c>
      <c r="C15" s="80"/>
      <c r="D15" s="55"/>
      <c r="E15" s="17" t="s">
        <v>11</v>
      </c>
      <c r="F15" s="38" t="s">
        <v>28</v>
      </c>
      <c r="G15" s="94" t="s">
        <v>68</v>
      </c>
      <c r="H15" s="7"/>
      <c r="I15" s="77" t="s">
        <v>41</v>
      </c>
      <c r="J15" s="86"/>
      <c r="K15" s="84" t="s">
        <v>12</v>
      </c>
      <c r="L15" s="125" t="s">
        <v>13</v>
      </c>
      <c r="M15" s="79"/>
      <c r="N15" s="544"/>
      <c r="O15" s="544"/>
      <c r="P15" s="544"/>
      <c r="Q15" s="544"/>
      <c r="R15" s="544"/>
      <c r="S15" s="544"/>
    </row>
    <row r="16" spans="1:19" ht="12.75">
      <c r="A16" s="55"/>
      <c r="B16" s="67"/>
      <c r="C16" s="6"/>
      <c r="D16" s="55"/>
      <c r="E16" s="17" t="s">
        <v>38</v>
      </c>
      <c r="F16" s="68" t="s">
        <v>23</v>
      </c>
      <c r="G16" s="85" t="s">
        <v>69</v>
      </c>
      <c r="H16" s="6"/>
      <c r="I16" s="76" t="s">
        <v>42</v>
      </c>
      <c r="J16" s="87"/>
      <c r="K16" s="52"/>
      <c r="L16" s="95"/>
      <c r="M16" s="39"/>
      <c r="N16" s="544"/>
      <c r="O16" s="544"/>
      <c r="P16" s="544"/>
      <c r="Q16" s="544"/>
      <c r="R16" s="544"/>
      <c r="S16" s="544"/>
    </row>
    <row r="17" spans="1:19" ht="12.75">
      <c r="A17" s="55"/>
      <c r="B17" s="56"/>
      <c r="C17" s="37"/>
      <c r="D17" s="55"/>
      <c r="E17" s="17" t="s">
        <v>44</v>
      </c>
      <c r="F17" s="68"/>
      <c r="G17" s="85" t="s">
        <v>26</v>
      </c>
      <c r="H17" s="8"/>
      <c r="I17" s="55" t="s">
        <v>70</v>
      </c>
      <c r="J17" s="26"/>
      <c r="K17" s="52"/>
      <c r="L17" s="16"/>
      <c r="M17" s="27"/>
      <c r="N17" s="544"/>
      <c r="O17" s="544"/>
      <c r="P17" s="544"/>
      <c r="Q17" s="544"/>
      <c r="R17" s="544"/>
      <c r="S17" s="544"/>
    </row>
    <row r="18" spans="1:19" ht="12.75">
      <c r="A18" s="55"/>
      <c r="B18" s="56"/>
      <c r="C18" s="37"/>
      <c r="D18" s="55"/>
      <c r="E18" s="17"/>
      <c r="F18" s="68"/>
      <c r="G18" s="85"/>
      <c r="H18" s="8"/>
      <c r="I18" s="55"/>
      <c r="J18" s="26"/>
      <c r="K18" s="52"/>
      <c r="L18" s="16"/>
      <c r="M18" s="27"/>
      <c r="N18" s="544"/>
      <c r="O18" s="544"/>
      <c r="P18" s="544"/>
      <c r="Q18" s="544"/>
      <c r="R18" s="544"/>
      <c r="S18" s="544"/>
    </row>
    <row r="19" spans="1:19" ht="13.5" thickBot="1">
      <c r="A19" s="10"/>
      <c r="B19" s="43"/>
      <c r="C19" s="11"/>
      <c r="D19" s="10"/>
      <c r="E19" s="69"/>
      <c r="F19" s="82"/>
      <c r="G19" s="69"/>
      <c r="H19" s="11"/>
      <c r="I19" s="10"/>
      <c r="J19" s="28"/>
      <c r="K19" s="53"/>
      <c r="L19" s="23"/>
      <c r="M19" s="29"/>
      <c r="N19" s="544"/>
      <c r="O19" s="544"/>
      <c r="P19" s="544"/>
      <c r="Q19" s="544"/>
      <c r="R19" s="544"/>
      <c r="S19" s="544"/>
    </row>
    <row r="20" spans="1:19" ht="13.5" thickBot="1">
      <c r="A20" s="10"/>
      <c r="B20" s="22" t="s">
        <v>36</v>
      </c>
      <c r="C20" s="36"/>
      <c r="D20" s="11"/>
      <c r="E20" s="11"/>
      <c r="F20" s="11"/>
      <c r="G20" s="11"/>
      <c r="H20" s="11"/>
      <c r="I20" s="11"/>
      <c r="J20" s="11"/>
      <c r="K20" s="11"/>
      <c r="L20" s="11"/>
      <c r="M20" s="12"/>
      <c r="N20" s="544"/>
      <c r="O20" s="544"/>
      <c r="P20" s="544"/>
      <c r="Q20" s="544"/>
      <c r="R20" s="544"/>
      <c r="S20" s="544"/>
    </row>
    <row r="21" spans="1:19" s="396" customFormat="1" ht="12.75">
      <c r="A21" s="421" t="s">
        <v>5</v>
      </c>
      <c r="B21" s="401" t="s">
        <v>188</v>
      </c>
      <c r="C21" s="401"/>
      <c r="D21" s="422"/>
      <c r="E21" s="422"/>
      <c r="F21" s="422"/>
      <c r="G21" s="422"/>
      <c r="H21" s="422"/>
      <c r="I21" s="422"/>
      <c r="J21" s="422"/>
      <c r="K21" s="422"/>
      <c r="L21" s="422"/>
      <c r="M21" s="423"/>
      <c r="N21" s="544"/>
      <c r="O21" s="544"/>
      <c r="P21" s="544"/>
      <c r="Q21" s="544"/>
      <c r="R21" s="544"/>
      <c r="S21" s="544"/>
    </row>
    <row r="22" spans="1:19" ht="12.75">
      <c r="A22" s="150">
        <v>1</v>
      </c>
      <c r="B22" s="181" t="s">
        <v>120</v>
      </c>
      <c r="C22" s="184" t="s">
        <v>5</v>
      </c>
      <c r="D22" s="186">
        <v>2</v>
      </c>
      <c r="E22" s="187">
        <v>1</v>
      </c>
      <c r="F22" s="188">
        <v>1</v>
      </c>
      <c r="G22" s="188">
        <v>2</v>
      </c>
      <c r="H22" s="188" t="s">
        <v>93</v>
      </c>
      <c r="I22" s="183" t="s">
        <v>35</v>
      </c>
      <c r="J22" s="184">
        <v>30</v>
      </c>
      <c r="K22" s="247"/>
      <c r="L22" s="188">
        <v>30</v>
      </c>
      <c r="M22" s="21"/>
      <c r="N22" s="544"/>
      <c r="O22" s="544"/>
      <c r="P22" s="544"/>
      <c r="Q22" s="544"/>
      <c r="R22" s="544"/>
      <c r="S22" s="544"/>
    </row>
    <row r="23" spans="1:19" ht="13.5" thickBot="1">
      <c r="A23" s="33">
        <v>2</v>
      </c>
      <c r="B23" s="181" t="s">
        <v>216</v>
      </c>
      <c r="C23" s="184" t="s">
        <v>5</v>
      </c>
      <c r="D23" s="186">
        <v>2</v>
      </c>
      <c r="E23" s="187">
        <v>1</v>
      </c>
      <c r="F23" s="188">
        <v>1</v>
      </c>
      <c r="G23" s="188">
        <v>2</v>
      </c>
      <c r="H23" s="188" t="s">
        <v>93</v>
      </c>
      <c r="I23" s="183" t="s">
        <v>27</v>
      </c>
      <c r="J23" s="248">
        <v>30</v>
      </c>
      <c r="K23" s="247"/>
      <c r="L23" s="188">
        <v>30</v>
      </c>
      <c r="M23" s="21"/>
      <c r="N23" s="544"/>
      <c r="O23" s="544"/>
      <c r="P23" s="544"/>
      <c r="Q23" s="544"/>
      <c r="R23" s="544"/>
      <c r="S23" s="544"/>
    </row>
    <row r="24" spans="1:19" s="440" customFormat="1" ht="13.5" thickBot="1">
      <c r="A24" s="431"/>
      <c r="B24" s="473" t="s">
        <v>73</v>
      </c>
      <c r="C24" s="646"/>
      <c r="D24" s="475">
        <f>SUM(D22:D23)</f>
        <v>4</v>
      </c>
      <c r="E24" s="476">
        <f>SUM(E22:E23)</f>
        <v>2</v>
      </c>
      <c r="F24" s="439">
        <f>SUM(F22:F23)</f>
        <v>2</v>
      </c>
      <c r="G24" s="439">
        <f>SUM(G22:G23)</f>
        <v>4</v>
      </c>
      <c r="H24" s="477" t="s">
        <v>61</v>
      </c>
      <c r="I24" s="478" t="s">
        <v>61</v>
      </c>
      <c r="J24" s="438">
        <f>SUM(J22:J23)</f>
        <v>60</v>
      </c>
      <c r="K24" s="439"/>
      <c r="L24" s="439">
        <f>SUM(L22:L23)</f>
        <v>60</v>
      </c>
      <c r="M24" s="458"/>
      <c r="N24" s="544"/>
      <c r="O24" s="544"/>
      <c r="P24" s="544"/>
      <c r="Q24" s="544"/>
      <c r="R24" s="544"/>
      <c r="S24" s="544"/>
    </row>
    <row r="25" spans="1:19" s="440" customFormat="1" ht="12.75">
      <c r="A25" s="441"/>
      <c r="B25" s="479" t="s">
        <v>168</v>
      </c>
      <c r="C25" s="480"/>
      <c r="D25" s="778">
        <f>SUM(G24)</f>
        <v>4</v>
      </c>
      <c r="E25" s="481"/>
      <c r="F25" s="482"/>
      <c r="G25" s="482"/>
      <c r="H25" s="483" t="s">
        <v>61</v>
      </c>
      <c r="I25" s="484" t="s">
        <v>61</v>
      </c>
      <c r="J25" s="485"/>
      <c r="K25" s="482"/>
      <c r="L25" s="482"/>
      <c r="M25" s="448"/>
      <c r="N25" s="544"/>
      <c r="O25" s="544"/>
      <c r="P25" s="544"/>
      <c r="Q25" s="544"/>
      <c r="R25" s="544"/>
      <c r="S25" s="544"/>
    </row>
    <row r="26" spans="1:19" s="440" customFormat="1" ht="13.5" thickBot="1">
      <c r="A26" s="449"/>
      <c r="B26" s="486" t="s">
        <v>169</v>
      </c>
      <c r="C26" s="487"/>
      <c r="D26" s="779">
        <v>2</v>
      </c>
      <c r="E26" s="489"/>
      <c r="F26" s="490"/>
      <c r="G26" s="490"/>
      <c r="H26" s="491" t="s">
        <v>61</v>
      </c>
      <c r="I26" s="492" t="s">
        <v>61</v>
      </c>
      <c r="J26" s="891">
        <v>30</v>
      </c>
      <c r="K26" s="490"/>
      <c r="L26" s="490"/>
      <c r="M26" s="456"/>
      <c r="N26" s="544"/>
      <c r="O26" s="544"/>
      <c r="P26" s="544"/>
      <c r="Q26" s="544"/>
      <c r="R26" s="544"/>
      <c r="S26" s="544"/>
    </row>
    <row r="27" spans="1:19" s="396" customFormat="1" ht="13.5" thickBot="1">
      <c r="A27" s="406" t="s">
        <v>6</v>
      </c>
      <c r="B27" s="424" t="s">
        <v>189</v>
      </c>
      <c r="C27" s="424"/>
      <c r="D27" s="424"/>
      <c r="E27" s="424"/>
      <c r="F27" s="408"/>
      <c r="G27" s="510"/>
      <c r="H27" s="408"/>
      <c r="I27" s="408"/>
      <c r="J27" s="408"/>
      <c r="K27" s="408"/>
      <c r="L27" s="408"/>
      <c r="M27" s="410"/>
      <c r="N27" s="544"/>
      <c r="O27" s="544"/>
      <c r="P27" s="544"/>
      <c r="Q27" s="544"/>
      <c r="R27" s="544"/>
      <c r="S27" s="544"/>
    </row>
    <row r="28" spans="1:19" ht="12.75">
      <c r="A28" s="133">
        <v>1</v>
      </c>
      <c r="B28" s="180" t="s">
        <v>94</v>
      </c>
      <c r="C28" s="272"/>
      <c r="D28" s="208"/>
      <c r="E28" s="209"/>
      <c r="F28" s="203"/>
      <c r="G28" s="191"/>
      <c r="H28" s="203"/>
      <c r="I28" s="279"/>
      <c r="J28" s="280"/>
      <c r="K28" s="199"/>
      <c r="L28" s="199"/>
      <c r="M28" s="32"/>
      <c r="N28" s="544"/>
      <c r="O28" s="544"/>
      <c r="P28" s="544"/>
      <c r="Q28" s="544"/>
      <c r="R28" s="544"/>
      <c r="S28" s="544"/>
    </row>
    <row r="29" spans="1:19" ht="12.75">
      <c r="A29" s="60"/>
      <c r="B29" s="251" t="s">
        <v>141</v>
      </c>
      <c r="C29" s="184" t="s">
        <v>5</v>
      </c>
      <c r="D29" s="1069">
        <v>2.5</v>
      </c>
      <c r="E29" s="197">
        <v>1.5</v>
      </c>
      <c r="F29" s="198">
        <v>1</v>
      </c>
      <c r="G29" s="198">
        <v>2</v>
      </c>
      <c r="H29" s="188" t="s">
        <v>154</v>
      </c>
      <c r="I29" s="185" t="s">
        <v>27</v>
      </c>
      <c r="J29" s="219">
        <v>30</v>
      </c>
      <c r="K29" s="206"/>
      <c r="L29" s="198">
        <v>30</v>
      </c>
      <c r="M29" s="64"/>
      <c r="N29" s="544"/>
      <c r="O29" s="544"/>
      <c r="P29" s="544"/>
      <c r="Q29" s="544"/>
      <c r="R29" s="544"/>
      <c r="S29" s="544"/>
    </row>
    <row r="30" spans="1:19" ht="12.75">
      <c r="A30" s="60"/>
      <c r="B30" s="251" t="s">
        <v>95</v>
      </c>
      <c r="C30" s="184" t="s">
        <v>5</v>
      </c>
      <c r="D30" s="126">
        <v>2.5</v>
      </c>
      <c r="E30" s="197">
        <v>1.5</v>
      </c>
      <c r="F30" s="198">
        <v>1</v>
      </c>
      <c r="G30" s="198">
        <v>2</v>
      </c>
      <c r="H30" s="188" t="s">
        <v>154</v>
      </c>
      <c r="I30" s="185" t="s">
        <v>27</v>
      </c>
      <c r="J30" s="219">
        <v>30</v>
      </c>
      <c r="K30" s="206"/>
      <c r="L30" s="198">
        <v>30</v>
      </c>
      <c r="M30" s="64"/>
      <c r="N30" s="544"/>
      <c r="O30" s="544"/>
      <c r="P30" s="544"/>
      <c r="Q30" s="544"/>
      <c r="R30" s="544"/>
      <c r="S30" s="544"/>
    </row>
    <row r="31" spans="1:19" ht="12.75">
      <c r="A31" s="60"/>
      <c r="B31" s="251" t="s">
        <v>96</v>
      </c>
      <c r="C31" s="184" t="s">
        <v>5</v>
      </c>
      <c r="D31" s="126">
        <v>2.5</v>
      </c>
      <c r="E31" s="197">
        <v>1.5</v>
      </c>
      <c r="F31" s="198">
        <v>1</v>
      </c>
      <c r="G31" s="198">
        <v>2</v>
      </c>
      <c r="H31" s="188" t="s">
        <v>154</v>
      </c>
      <c r="I31" s="185" t="s">
        <v>27</v>
      </c>
      <c r="J31" s="219">
        <v>30</v>
      </c>
      <c r="K31" s="206"/>
      <c r="L31" s="198">
        <v>30</v>
      </c>
      <c r="M31" s="64"/>
      <c r="N31" s="544"/>
      <c r="O31" s="544"/>
      <c r="P31" s="544"/>
      <c r="Q31" s="544"/>
      <c r="R31" s="544"/>
      <c r="S31" s="544"/>
    </row>
    <row r="32" spans="1:19" ht="13.5" thickBot="1">
      <c r="A32" s="60"/>
      <c r="B32" s="251" t="s">
        <v>97</v>
      </c>
      <c r="C32" s="184" t="s">
        <v>5</v>
      </c>
      <c r="D32" s="126">
        <v>2.5</v>
      </c>
      <c r="E32" s="197">
        <v>1.5</v>
      </c>
      <c r="F32" s="198">
        <v>1</v>
      </c>
      <c r="G32" s="198">
        <v>2</v>
      </c>
      <c r="H32" s="188" t="s">
        <v>154</v>
      </c>
      <c r="I32" s="185" t="s">
        <v>27</v>
      </c>
      <c r="J32" s="219">
        <v>30</v>
      </c>
      <c r="K32" s="206"/>
      <c r="L32" s="198">
        <v>30</v>
      </c>
      <c r="M32" s="64"/>
      <c r="N32" s="544"/>
      <c r="O32" s="544"/>
      <c r="P32" s="544"/>
      <c r="Q32" s="544"/>
      <c r="R32" s="544"/>
      <c r="S32" s="544"/>
    </row>
    <row r="33" spans="1:19" s="440" customFormat="1" ht="13.5" thickBot="1">
      <c r="A33" s="431"/>
      <c r="B33" s="473" t="s">
        <v>73</v>
      </c>
      <c r="C33" s="474"/>
      <c r="D33" s="475">
        <f>SUM(D29:D32)</f>
        <v>10</v>
      </c>
      <c r="E33" s="476">
        <f>SUM(E29:E32)</f>
        <v>6</v>
      </c>
      <c r="F33" s="439">
        <f>SUM(F29:F32)</f>
        <v>4</v>
      </c>
      <c r="G33" s="439">
        <f>SUM(G29:G32)</f>
        <v>8</v>
      </c>
      <c r="H33" s="477" t="s">
        <v>61</v>
      </c>
      <c r="I33" s="478" t="s">
        <v>61</v>
      </c>
      <c r="J33" s="457">
        <f>SUM(J29:J32)</f>
        <v>120</v>
      </c>
      <c r="K33" s="439"/>
      <c r="L33" s="439">
        <f>SUM(L29:L32)</f>
        <v>120</v>
      </c>
      <c r="M33" s="458"/>
      <c r="N33" s="544"/>
      <c r="O33" s="544"/>
      <c r="P33" s="544"/>
      <c r="Q33" s="544"/>
      <c r="R33" s="544"/>
      <c r="S33" s="544"/>
    </row>
    <row r="34" spans="1:19" s="440" customFormat="1" ht="12.75">
      <c r="A34" s="459"/>
      <c r="B34" s="517" t="s">
        <v>168</v>
      </c>
      <c r="C34" s="518"/>
      <c r="D34" s="642">
        <f>SUM(G33)</f>
        <v>8</v>
      </c>
      <c r="E34" s="519"/>
      <c r="F34" s="520"/>
      <c r="G34" s="520"/>
      <c r="H34" s="521" t="s">
        <v>61</v>
      </c>
      <c r="I34" s="522" t="s">
        <v>61</v>
      </c>
      <c r="J34" s="523"/>
      <c r="K34" s="520"/>
      <c r="L34" s="520"/>
      <c r="M34" s="466"/>
      <c r="N34" s="544"/>
      <c r="O34" s="544"/>
      <c r="P34" s="544"/>
      <c r="Q34" s="544"/>
      <c r="R34" s="544"/>
      <c r="S34" s="544"/>
    </row>
    <row r="35" spans="1:19" s="440" customFormat="1" ht="13.5" thickBot="1">
      <c r="A35" s="467"/>
      <c r="B35" s="524" t="s">
        <v>169</v>
      </c>
      <c r="C35" s="525"/>
      <c r="D35" s="526"/>
      <c r="E35" s="526"/>
      <c r="F35" s="526"/>
      <c r="G35" s="526"/>
      <c r="H35" s="526" t="s">
        <v>61</v>
      </c>
      <c r="I35" s="527" t="s">
        <v>61</v>
      </c>
      <c r="J35" s="528"/>
      <c r="K35" s="526"/>
      <c r="L35" s="526"/>
      <c r="M35" s="471"/>
      <c r="N35" s="544"/>
      <c r="O35" s="544"/>
      <c r="P35" s="544"/>
      <c r="Q35" s="544"/>
      <c r="R35" s="544"/>
      <c r="S35" s="544"/>
    </row>
    <row r="36" spans="1:19" s="396" customFormat="1" ht="13.5" thickBot="1">
      <c r="A36" s="406" t="s">
        <v>7</v>
      </c>
      <c r="B36" s="424" t="s">
        <v>190</v>
      </c>
      <c r="C36" s="424"/>
      <c r="D36" s="408"/>
      <c r="E36" s="408"/>
      <c r="F36" s="408"/>
      <c r="G36" s="510"/>
      <c r="H36" s="408"/>
      <c r="I36" s="408"/>
      <c r="J36" s="408"/>
      <c r="K36" s="408"/>
      <c r="L36" s="408"/>
      <c r="M36" s="410"/>
      <c r="N36" s="544"/>
      <c r="O36" s="544"/>
      <c r="P36" s="544"/>
      <c r="Q36" s="544"/>
      <c r="R36" s="544"/>
      <c r="S36" s="544"/>
    </row>
    <row r="37" spans="1:19" ht="12.75">
      <c r="A37" s="135">
        <v>1</v>
      </c>
      <c r="B37" s="180" t="s">
        <v>133</v>
      </c>
      <c r="C37" s="176" t="s">
        <v>5</v>
      </c>
      <c r="D37" s="189">
        <v>3</v>
      </c>
      <c r="E37" s="190">
        <v>2.5</v>
      </c>
      <c r="F37" s="191">
        <v>0.5</v>
      </c>
      <c r="G37" s="191">
        <v>3</v>
      </c>
      <c r="H37" s="191" t="s">
        <v>204</v>
      </c>
      <c r="I37" s="276" t="s">
        <v>27</v>
      </c>
      <c r="J37" s="362">
        <v>60</v>
      </c>
      <c r="K37" s="282">
        <v>30</v>
      </c>
      <c r="L37" s="363">
        <v>30</v>
      </c>
      <c r="M37" s="111"/>
      <c r="N37" s="544"/>
      <c r="O37" s="544"/>
      <c r="P37" s="544"/>
      <c r="Q37" s="544"/>
      <c r="R37" s="544"/>
      <c r="S37" s="544"/>
    </row>
    <row r="38" spans="1:19" ht="13.5" thickBot="1">
      <c r="A38" s="34">
        <v>2</v>
      </c>
      <c r="B38" s="180" t="s">
        <v>134</v>
      </c>
      <c r="C38" s="176" t="s">
        <v>5</v>
      </c>
      <c r="D38" s="189">
        <v>1.5</v>
      </c>
      <c r="E38" s="190">
        <v>1</v>
      </c>
      <c r="F38" s="191">
        <v>0.5</v>
      </c>
      <c r="G38" s="191">
        <v>0.5</v>
      </c>
      <c r="H38" s="191" t="s">
        <v>100</v>
      </c>
      <c r="I38" s="183" t="s">
        <v>27</v>
      </c>
      <c r="J38" s="184">
        <v>30</v>
      </c>
      <c r="K38" s="188">
        <v>30</v>
      </c>
      <c r="L38" s="248"/>
      <c r="M38" s="21"/>
      <c r="N38" s="544"/>
      <c r="O38" s="544"/>
      <c r="P38" s="544"/>
      <c r="Q38" s="544"/>
      <c r="R38" s="544"/>
      <c r="S38" s="544"/>
    </row>
    <row r="39" spans="1:19" s="440" customFormat="1" ht="13.5" thickBot="1">
      <c r="A39" s="431"/>
      <c r="B39" s="473" t="s">
        <v>73</v>
      </c>
      <c r="C39" s="474"/>
      <c r="D39" s="475">
        <f>SUM(D37:D38)</f>
        <v>4.5</v>
      </c>
      <c r="E39" s="476">
        <f>SUM(E37:E38)</f>
        <v>3.5</v>
      </c>
      <c r="F39" s="439">
        <f>SUM(F37:F38)</f>
        <v>1</v>
      </c>
      <c r="G39" s="439">
        <f>SUM(G37:G38)</f>
        <v>3.5</v>
      </c>
      <c r="H39" s="477" t="s">
        <v>61</v>
      </c>
      <c r="I39" s="478" t="s">
        <v>61</v>
      </c>
      <c r="J39" s="438">
        <f>SUM(J37:J38)</f>
        <v>90</v>
      </c>
      <c r="K39" s="439">
        <f>SUM(K37:K38)</f>
        <v>60</v>
      </c>
      <c r="L39" s="439">
        <f>SUM(L37)</f>
        <v>30</v>
      </c>
      <c r="M39" s="458"/>
      <c r="N39" s="544"/>
      <c r="O39" s="544"/>
      <c r="P39" s="544"/>
      <c r="Q39" s="544"/>
      <c r="R39" s="544"/>
      <c r="S39" s="544"/>
    </row>
    <row r="40" spans="1:19" s="440" customFormat="1" ht="12.75">
      <c r="A40" s="441"/>
      <c r="B40" s="479" t="s">
        <v>168</v>
      </c>
      <c r="C40" s="480"/>
      <c r="D40" s="789">
        <f>SUM(G39)</f>
        <v>3.5</v>
      </c>
      <c r="E40" s="481"/>
      <c r="F40" s="482"/>
      <c r="G40" s="482"/>
      <c r="H40" s="483" t="s">
        <v>61</v>
      </c>
      <c r="I40" s="484" t="s">
        <v>61</v>
      </c>
      <c r="J40" s="485"/>
      <c r="K40" s="482"/>
      <c r="L40" s="482"/>
      <c r="M40" s="448"/>
      <c r="N40" s="544"/>
      <c r="O40" s="544"/>
      <c r="P40" s="544"/>
      <c r="Q40" s="544"/>
      <c r="R40" s="544"/>
      <c r="S40" s="544"/>
    </row>
    <row r="41" spans="1:19" s="440" customFormat="1" ht="13.5" thickBot="1">
      <c r="A41" s="923"/>
      <c r="B41" s="894" t="s">
        <v>169</v>
      </c>
      <c r="C41" s="893"/>
      <c r="D41" s="895"/>
      <c r="E41" s="896"/>
      <c r="F41" s="526"/>
      <c r="G41" s="526"/>
      <c r="H41" s="526" t="s">
        <v>61</v>
      </c>
      <c r="I41" s="527" t="s">
        <v>61</v>
      </c>
      <c r="J41" s="897"/>
      <c r="K41" s="526"/>
      <c r="L41" s="526"/>
      <c r="M41" s="471"/>
      <c r="N41" s="544"/>
      <c r="O41" s="544"/>
      <c r="P41" s="544"/>
      <c r="Q41" s="544"/>
      <c r="R41" s="544"/>
      <c r="S41" s="544"/>
    </row>
    <row r="42" spans="1:19" s="396" customFormat="1" ht="13.5" thickBot="1">
      <c r="A42" s="406" t="s">
        <v>8</v>
      </c>
      <c r="B42" s="424" t="s">
        <v>191</v>
      </c>
      <c r="C42" s="424"/>
      <c r="D42" s="408"/>
      <c r="E42" s="408"/>
      <c r="F42" s="408"/>
      <c r="G42" s="408"/>
      <c r="H42" s="408"/>
      <c r="I42" s="408"/>
      <c r="J42" s="408"/>
      <c r="K42" s="408"/>
      <c r="L42" s="408"/>
      <c r="M42" s="410"/>
      <c r="N42" s="544"/>
      <c r="O42" s="544"/>
      <c r="P42" s="544"/>
      <c r="Q42" s="544"/>
      <c r="R42" s="544"/>
      <c r="S42" s="544"/>
    </row>
    <row r="43" spans="1:19" ht="13.5" thickBot="1">
      <c r="A43" s="19">
        <v>1</v>
      </c>
      <c r="B43" s="249" t="s">
        <v>129</v>
      </c>
      <c r="C43" s="179" t="s">
        <v>5</v>
      </c>
      <c r="D43" s="186">
        <v>2</v>
      </c>
      <c r="E43" s="187">
        <v>1.5</v>
      </c>
      <c r="F43" s="188">
        <v>0.5</v>
      </c>
      <c r="G43" s="188">
        <v>2</v>
      </c>
      <c r="H43" s="188" t="s">
        <v>93</v>
      </c>
      <c r="I43" s="248" t="s">
        <v>35</v>
      </c>
      <c r="J43" s="184">
        <v>30</v>
      </c>
      <c r="K43" s="188"/>
      <c r="L43" s="188">
        <v>30</v>
      </c>
      <c r="M43" s="21"/>
      <c r="N43" s="544"/>
      <c r="O43" s="544"/>
      <c r="P43" s="544"/>
      <c r="Q43" s="544"/>
      <c r="R43" s="544"/>
      <c r="S43" s="544"/>
    </row>
    <row r="44" spans="1:19" ht="13.5" thickBot="1">
      <c r="A44" s="49">
        <v>2</v>
      </c>
      <c r="B44" s="180" t="s">
        <v>130</v>
      </c>
      <c r="C44" s="176" t="s">
        <v>5</v>
      </c>
      <c r="D44" s="189">
        <v>2</v>
      </c>
      <c r="E44" s="190">
        <v>1.5</v>
      </c>
      <c r="F44" s="191">
        <v>0.5</v>
      </c>
      <c r="G44" s="191">
        <v>2</v>
      </c>
      <c r="H44" s="188" t="s">
        <v>93</v>
      </c>
      <c r="I44" s="183" t="s">
        <v>35</v>
      </c>
      <c r="J44" s="184">
        <v>30</v>
      </c>
      <c r="K44" s="188"/>
      <c r="L44" s="248">
        <v>30</v>
      </c>
      <c r="M44" s="21"/>
      <c r="N44" s="544"/>
      <c r="O44" s="544"/>
      <c r="P44" s="544"/>
      <c r="Q44" s="544"/>
      <c r="R44" s="544"/>
      <c r="S44" s="544"/>
    </row>
    <row r="45" spans="1:19" s="440" customFormat="1" ht="13.5" thickBot="1">
      <c r="A45" s="431"/>
      <c r="B45" s="473" t="s">
        <v>73</v>
      </c>
      <c r="C45" s="474"/>
      <c r="D45" s="475">
        <f>SUM(D43:D44)</f>
        <v>4</v>
      </c>
      <c r="E45" s="476">
        <f>SUM(E43:E44)</f>
        <v>3</v>
      </c>
      <c r="F45" s="439">
        <f>SUM(F43:F44)</f>
        <v>1</v>
      </c>
      <c r="G45" s="439">
        <f>SUM(G43:G44)</f>
        <v>4</v>
      </c>
      <c r="H45" s="477" t="s">
        <v>61</v>
      </c>
      <c r="I45" s="478" t="s">
        <v>61</v>
      </c>
      <c r="J45" s="438">
        <f>SUM(J43:J44)</f>
        <v>60</v>
      </c>
      <c r="K45" s="439"/>
      <c r="L45" s="439">
        <f>SUM(L43:L44)</f>
        <v>60</v>
      </c>
      <c r="M45" s="458"/>
      <c r="N45" s="544"/>
      <c r="O45" s="544"/>
      <c r="P45" s="544"/>
      <c r="Q45" s="544"/>
      <c r="R45" s="544"/>
      <c r="S45" s="544"/>
    </row>
    <row r="46" spans="1:19" s="440" customFormat="1" ht="12.75">
      <c r="A46" s="441"/>
      <c r="B46" s="479" t="s">
        <v>168</v>
      </c>
      <c r="C46" s="480"/>
      <c r="D46" s="778">
        <f>SUM(G45)</f>
        <v>4</v>
      </c>
      <c r="E46" s="481"/>
      <c r="F46" s="482"/>
      <c r="G46" s="482"/>
      <c r="H46" s="483" t="s">
        <v>61</v>
      </c>
      <c r="I46" s="484" t="s">
        <v>61</v>
      </c>
      <c r="J46" s="485"/>
      <c r="K46" s="482"/>
      <c r="L46" s="482"/>
      <c r="M46" s="448"/>
      <c r="N46" s="544"/>
      <c r="O46" s="544"/>
      <c r="P46" s="544"/>
      <c r="Q46" s="544"/>
      <c r="R46" s="544"/>
      <c r="S46" s="544"/>
    </row>
    <row r="47" spans="1:19" s="440" customFormat="1" ht="13.5" thickBot="1">
      <c r="A47" s="449"/>
      <c r="B47" s="486" t="s">
        <v>169</v>
      </c>
      <c r="C47" s="487"/>
      <c r="D47" s="779">
        <v>4</v>
      </c>
      <c r="E47" s="489"/>
      <c r="F47" s="490"/>
      <c r="G47" s="490"/>
      <c r="H47" s="491" t="s">
        <v>61</v>
      </c>
      <c r="I47" s="492" t="s">
        <v>61</v>
      </c>
      <c r="J47" s="891">
        <v>60</v>
      </c>
      <c r="K47" s="490"/>
      <c r="L47" s="490"/>
      <c r="M47" s="456"/>
      <c r="N47" s="544"/>
      <c r="O47" s="544"/>
      <c r="P47" s="544"/>
      <c r="Q47" s="544"/>
      <c r="R47" s="544"/>
      <c r="S47" s="544"/>
    </row>
    <row r="48" spans="1:19" s="396" customFormat="1" ht="13.5" thickBot="1">
      <c r="A48" s="406" t="s">
        <v>56</v>
      </c>
      <c r="B48" s="424" t="s">
        <v>192</v>
      </c>
      <c r="C48" s="424"/>
      <c r="D48" s="408"/>
      <c r="E48" s="408"/>
      <c r="F48" s="408"/>
      <c r="G48" s="408"/>
      <c r="H48" s="408"/>
      <c r="I48" s="408"/>
      <c r="J48" s="408"/>
      <c r="K48" s="408"/>
      <c r="L48" s="408"/>
      <c r="M48" s="410"/>
      <c r="N48" s="544"/>
      <c r="O48" s="544"/>
      <c r="P48" s="544"/>
      <c r="Q48" s="544"/>
      <c r="R48" s="544"/>
      <c r="S48" s="544"/>
    </row>
    <row r="49" spans="1:19" s="253" customFormat="1" ht="12.75">
      <c r="A49" s="272">
        <v>1</v>
      </c>
      <c r="B49" s="180" t="s">
        <v>249</v>
      </c>
      <c r="C49" s="176" t="s">
        <v>5</v>
      </c>
      <c r="D49" s="189">
        <v>2</v>
      </c>
      <c r="E49" s="190">
        <v>1</v>
      </c>
      <c r="F49" s="191">
        <v>1</v>
      </c>
      <c r="G49" s="191">
        <v>1.5</v>
      </c>
      <c r="H49" s="188" t="s">
        <v>93</v>
      </c>
      <c r="I49" s="188" t="s">
        <v>27</v>
      </c>
      <c r="J49" s="204">
        <v>60</v>
      </c>
      <c r="K49" s="191">
        <v>30</v>
      </c>
      <c r="L49" s="191">
        <v>30</v>
      </c>
      <c r="M49" s="182"/>
      <c r="N49" s="340"/>
      <c r="O49" s="340"/>
      <c r="P49" s="340"/>
      <c r="Q49" s="340"/>
      <c r="R49" s="340"/>
      <c r="S49" s="340"/>
    </row>
    <row r="50" spans="1:19" s="253" customFormat="1" ht="13.5" thickBot="1">
      <c r="A50" s="272">
        <v>2</v>
      </c>
      <c r="B50" s="180" t="s">
        <v>250</v>
      </c>
      <c r="C50" s="176" t="s">
        <v>5</v>
      </c>
      <c r="D50" s="189">
        <v>2</v>
      </c>
      <c r="E50" s="190">
        <v>1</v>
      </c>
      <c r="F50" s="191">
        <v>1</v>
      </c>
      <c r="G50" s="191">
        <v>1.5</v>
      </c>
      <c r="H50" s="188" t="s">
        <v>93</v>
      </c>
      <c r="I50" s="182" t="s">
        <v>27</v>
      </c>
      <c r="J50" s="204">
        <v>60</v>
      </c>
      <c r="K50" s="191">
        <v>30</v>
      </c>
      <c r="L50" s="191">
        <v>30</v>
      </c>
      <c r="M50" s="182"/>
      <c r="N50" s="340"/>
      <c r="O50" s="340"/>
      <c r="P50" s="340"/>
      <c r="Q50" s="340"/>
      <c r="R50" s="340"/>
      <c r="S50" s="340"/>
    </row>
    <row r="51" spans="1:19" s="440" customFormat="1" ht="13.5" thickBot="1">
      <c r="A51" s="431"/>
      <c r="B51" s="473" t="s">
        <v>73</v>
      </c>
      <c r="C51" s="474"/>
      <c r="D51" s="433">
        <f>SUM(D49:D50)</f>
        <v>4</v>
      </c>
      <c r="E51" s="476">
        <f>SUM(E49:E50)</f>
        <v>2</v>
      </c>
      <c r="F51" s="439">
        <f>SUM(F49:F50)</f>
        <v>2</v>
      </c>
      <c r="G51" s="439">
        <f>SUM(G49:G50)</f>
        <v>3</v>
      </c>
      <c r="H51" s="477" t="s">
        <v>61</v>
      </c>
      <c r="I51" s="478" t="s">
        <v>61</v>
      </c>
      <c r="J51" s="438">
        <f>SUM(J49:J50)</f>
        <v>120</v>
      </c>
      <c r="K51" s="439">
        <v>60</v>
      </c>
      <c r="L51" s="439">
        <f>SUM(L49:L50)</f>
        <v>60</v>
      </c>
      <c r="M51" s="458"/>
      <c r="N51" s="544"/>
      <c r="O51" s="544"/>
      <c r="P51" s="544"/>
      <c r="Q51" s="544"/>
      <c r="R51" s="544"/>
      <c r="S51" s="544"/>
    </row>
    <row r="52" spans="1:19" s="440" customFormat="1" ht="12.75">
      <c r="A52" s="441"/>
      <c r="B52" s="442" t="s">
        <v>74</v>
      </c>
      <c r="C52" s="441"/>
      <c r="D52" s="778">
        <f>SUM(G51)</f>
        <v>3</v>
      </c>
      <c r="E52" s="443"/>
      <c r="F52" s="444"/>
      <c r="G52" s="444"/>
      <c r="H52" s="445" t="s">
        <v>61</v>
      </c>
      <c r="I52" s="446" t="s">
        <v>61</v>
      </c>
      <c r="J52" s="447"/>
      <c r="K52" s="444"/>
      <c r="L52" s="444"/>
      <c r="M52" s="448"/>
      <c r="N52" s="544"/>
      <c r="O52" s="544"/>
      <c r="P52" s="544"/>
      <c r="Q52" s="544"/>
      <c r="R52" s="544"/>
      <c r="S52" s="544"/>
    </row>
    <row r="53" spans="1:19" s="440" customFormat="1" ht="13.5" thickBot="1">
      <c r="A53" s="449"/>
      <c r="B53" s="450" t="s">
        <v>75</v>
      </c>
      <c r="C53" s="449"/>
      <c r="D53" s="506"/>
      <c r="E53" s="451"/>
      <c r="F53" s="452"/>
      <c r="G53" s="452"/>
      <c r="H53" s="453" t="s">
        <v>61</v>
      </c>
      <c r="I53" s="454" t="s">
        <v>61</v>
      </c>
      <c r="J53" s="455"/>
      <c r="K53" s="452"/>
      <c r="L53" s="452"/>
      <c r="M53" s="456"/>
      <c r="N53" s="544"/>
      <c r="O53" s="544"/>
      <c r="P53" s="544"/>
      <c r="Q53" s="544"/>
      <c r="R53" s="544"/>
      <c r="S53" s="544"/>
    </row>
    <row r="54" spans="1:19" s="396" customFormat="1" ht="13.5" thickBot="1">
      <c r="A54" s="406" t="s">
        <v>57</v>
      </c>
      <c r="B54" s="407" t="s">
        <v>9</v>
      </c>
      <c r="C54" s="407"/>
      <c r="D54" s="409"/>
      <c r="E54" s="409"/>
      <c r="F54" s="409"/>
      <c r="G54" s="409"/>
      <c r="H54" s="409"/>
      <c r="I54" s="409"/>
      <c r="J54" s="409"/>
      <c r="K54" s="409"/>
      <c r="L54" s="409"/>
      <c r="M54" s="410"/>
      <c r="N54" s="544"/>
      <c r="O54" s="544"/>
      <c r="P54" s="544"/>
      <c r="Q54" s="544"/>
      <c r="R54" s="544"/>
      <c r="S54" s="544"/>
    </row>
    <row r="55" spans="1:19" ht="12.75">
      <c r="A55" s="30">
        <v>1</v>
      </c>
      <c r="B55" s="328" t="s">
        <v>234</v>
      </c>
      <c r="C55" s="231" t="s">
        <v>5</v>
      </c>
      <c r="D55" s="287">
        <v>0.5</v>
      </c>
      <c r="E55" s="288">
        <v>0.5</v>
      </c>
      <c r="F55" s="199"/>
      <c r="G55" s="199"/>
      <c r="H55" s="282" t="s">
        <v>92</v>
      </c>
      <c r="I55" s="245" t="s">
        <v>27</v>
      </c>
      <c r="J55" s="240">
        <v>4</v>
      </c>
      <c r="K55" s="200">
        <v>4</v>
      </c>
      <c r="L55" s="697"/>
      <c r="M55" s="32"/>
      <c r="N55" s="544"/>
      <c r="O55" s="544"/>
      <c r="P55" s="544"/>
      <c r="Q55" s="544"/>
      <c r="R55" s="544"/>
      <c r="S55" s="544"/>
    </row>
    <row r="56" spans="1:19" ht="12.75">
      <c r="A56" s="46">
        <v>2</v>
      </c>
      <c r="B56" s="48" t="s">
        <v>237</v>
      </c>
      <c r="C56" s="220" t="s">
        <v>5</v>
      </c>
      <c r="D56" s="189">
        <v>0.25</v>
      </c>
      <c r="E56" s="190">
        <v>0.25</v>
      </c>
      <c r="F56" s="203"/>
      <c r="G56" s="203"/>
      <c r="H56" s="188" t="s">
        <v>92</v>
      </c>
      <c r="I56" s="204" t="s">
        <v>27</v>
      </c>
      <c r="J56" s="176">
        <v>2</v>
      </c>
      <c r="K56" s="191">
        <v>2</v>
      </c>
      <c r="L56" s="698"/>
      <c r="M56" s="48"/>
      <c r="N56" s="544"/>
      <c r="O56" s="544"/>
      <c r="P56" s="544"/>
      <c r="Q56" s="544"/>
      <c r="R56" s="544"/>
      <c r="S56" s="544"/>
    </row>
    <row r="57" spans="1:19" ht="12.75">
      <c r="A57" s="46">
        <v>3</v>
      </c>
      <c r="B57" s="252" t="s">
        <v>31</v>
      </c>
      <c r="C57" s="935" t="s">
        <v>5</v>
      </c>
      <c r="D57" s="189">
        <v>0.5</v>
      </c>
      <c r="E57" s="190">
        <v>0.5</v>
      </c>
      <c r="F57" s="203"/>
      <c r="G57" s="203"/>
      <c r="H57" s="191" t="s">
        <v>92</v>
      </c>
      <c r="I57" s="204" t="s">
        <v>27</v>
      </c>
      <c r="J57" s="176">
        <v>4</v>
      </c>
      <c r="K57" s="191">
        <v>4</v>
      </c>
      <c r="L57" s="698"/>
      <c r="M57" s="48"/>
      <c r="N57" s="544"/>
      <c r="O57" s="544"/>
      <c r="P57" s="544"/>
      <c r="Q57" s="544"/>
      <c r="R57" s="544"/>
      <c r="S57" s="544"/>
    </row>
    <row r="58" spans="1:19" ht="13.5" thickBot="1">
      <c r="A58" s="19">
        <v>4</v>
      </c>
      <c r="B58" s="207" t="s">
        <v>30</v>
      </c>
      <c r="C58" s="219" t="s">
        <v>5</v>
      </c>
      <c r="D58" s="186">
        <v>0.25</v>
      </c>
      <c r="E58" s="187">
        <v>0.25</v>
      </c>
      <c r="F58" s="247"/>
      <c r="G58" s="247"/>
      <c r="H58" s="191" t="s">
        <v>92</v>
      </c>
      <c r="I58" s="248" t="s">
        <v>27</v>
      </c>
      <c r="J58" s="184">
        <v>2</v>
      </c>
      <c r="K58" s="188">
        <v>2</v>
      </c>
      <c r="L58" s="605"/>
      <c r="M58" s="21"/>
      <c r="N58" s="544"/>
      <c r="O58" s="544"/>
      <c r="P58" s="544"/>
      <c r="Q58" s="544"/>
      <c r="R58" s="544"/>
      <c r="S58" s="544"/>
    </row>
    <row r="59" spans="1:19" s="396" customFormat="1" ht="13.5" thickBot="1">
      <c r="A59" s="412" t="s">
        <v>143</v>
      </c>
      <c r="B59" s="665"/>
      <c r="C59" s="395" t="s">
        <v>5</v>
      </c>
      <c r="D59" s="395">
        <v>2</v>
      </c>
      <c r="E59" s="532">
        <v>1</v>
      </c>
      <c r="F59" s="394">
        <v>1</v>
      </c>
      <c r="G59" s="394"/>
      <c r="H59" s="513" t="s">
        <v>215</v>
      </c>
      <c r="I59" s="394" t="s">
        <v>61</v>
      </c>
      <c r="J59" s="514">
        <v>40</v>
      </c>
      <c r="K59" s="394"/>
      <c r="L59" s="395"/>
      <c r="M59" s="515">
        <v>40</v>
      </c>
      <c r="N59" s="544"/>
      <c r="O59" s="544"/>
      <c r="P59" s="544"/>
      <c r="Q59" s="544"/>
      <c r="R59" s="544"/>
      <c r="S59" s="544"/>
    </row>
    <row r="60" spans="1:19" s="380" customFormat="1" ht="12.75">
      <c r="A60" s="1167" t="s">
        <v>101</v>
      </c>
      <c r="B60" s="1168"/>
      <c r="C60" s="932"/>
      <c r="D60" s="1098">
        <f>SUM(D55:D59,D51,D45,D39,D33,D24)</f>
        <v>30</v>
      </c>
      <c r="E60" s="907">
        <f>SUM(E55:E59,E51,E45,E39,E33,E24)</f>
        <v>19</v>
      </c>
      <c r="F60" s="1072">
        <f>SUM(F59,F51,F45,F39,F33,F24)</f>
        <v>11</v>
      </c>
      <c r="G60" s="1071">
        <f>SUM(G51,G45,G39,G33,G24)</f>
        <v>22.5</v>
      </c>
      <c r="H60" s="908"/>
      <c r="I60" s="907"/>
      <c r="J60" s="906">
        <f>SUM(J55:J59,J51,J45,J39,J33,J24)</f>
        <v>502</v>
      </c>
      <c r="K60" s="907">
        <f>SUM(K55:K59,K39)</f>
        <v>72</v>
      </c>
      <c r="L60" s="908">
        <f>SUM(L51,L45,L39,L33,L24)</f>
        <v>330</v>
      </c>
      <c r="M60" s="910">
        <f>SUM(M59)</f>
        <v>40</v>
      </c>
      <c r="N60" s="544"/>
      <c r="O60" s="544"/>
      <c r="P60" s="544"/>
      <c r="Q60" s="544"/>
      <c r="R60" s="544"/>
      <c r="S60" s="544"/>
    </row>
    <row r="61" spans="1:13" s="544" customFormat="1" ht="12.75">
      <c r="A61" s="721"/>
      <c r="B61" s="720"/>
      <c r="C61" s="721"/>
      <c r="D61" s="721"/>
      <c r="E61" s="721"/>
      <c r="F61" s="721"/>
      <c r="G61" s="707"/>
      <c r="H61" s="707"/>
      <c r="I61" s="707"/>
      <c r="J61" s="707"/>
      <c r="K61" s="707"/>
      <c r="L61" s="707"/>
      <c r="M61" s="707"/>
    </row>
    <row r="62" spans="1:13" s="544" customFormat="1" ht="12.75">
      <c r="A62" s="721"/>
      <c r="B62" s="720"/>
      <c r="C62" s="721"/>
      <c r="D62" s="721"/>
      <c r="E62" s="721"/>
      <c r="F62" s="721"/>
      <c r="G62" s="707"/>
      <c r="H62" s="707"/>
      <c r="I62" s="707"/>
      <c r="J62" s="707"/>
      <c r="K62" s="707"/>
      <c r="L62" s="707"/>
      <c r="M62" s="707"/>
    </row>
    <row r="63" spans="1:13" s="544" customFormat="1" ht="12.75">
      <c r="A63" s="729"/>
      <c r="B63" s="729"/>
      <c r="C63" s="707"/>
      <c r="D63" s="707"/>
      <c r="E63" s="707"/>
      <c r="F63" s="707"/>
      <c r="G63" s="707"/>
      <c r="H63" s="707"/>
      <c r="I63" s="707"/>
      <c r="J63" s="707"/>
      <c r="K63" s="707"/>
      <c r="L63" s="707"/>
      <c r="M63" s="707"/>
    </row>
    <row r="64" spans="1:13" s="544" customFormat="1" ht="12.75">
      <c r="A64" s="721"/>
      <c r="B64" s="720"/>
      <c r="C64" s="721"/>
      <c r="D64" s="721"/>
      <c r="E64" s="721"/>
      <c r="F64" s="721"/>
      <c r="G64" s="707"/>
      <c r="H64" s="707"/>
      <c r="I64" s="707"/>
      <c r="J64" s="707"/>
      <c r="K64" s="707"/>
      <c r="L64" s="707"/>
      <c r="M64" s="707"/>
    </row>
    <row r="65" spans="1:13" s="544" customFormat="1" ht="12.75">
      <c r="A65" s="707"/>
      <c r="B65" s="707"/>
      <c r="C65" s="707"/>
      <c r="D65" s="707"/>
      <c r="E65" s="707"/>
      <c r="F65" s="707"/>
      <c r="G65" s="707"/>
      <c r="H65" s="707"/>
      <c r="I65" s="707"/>
      <c r="J65" s="707"/>
      <c r="K65" s="707"/>
      <c r="L65" s="707"/>
      <c r="M65" s="707"/>
    </row>
    <row r="66" spans="1:13" s="544" customFormat="1" ht="15.75">
      <c r="A66" s="1155" t="s">
        <v>85</v>
      </c>
      <c r="B66" s="1156"/>
      <c r="C66" s="1156"/>
      <c r="D66" s="1156"/>
      <c r="E66" s="1156"/>
      <c r="F66" s="1156"/>
      <c r="G66" s="1156"/>
      <c r="H66" s="1156"/>
      <c r="I66" s="1156"/>
      <c r="J66" s="1156"/>
      <c r="K66" s="1156"/>
      <c r="L66" s="1156"/>
      <c r="M66" s="1156"/>
    </row>
    <row r="67" spans="1:13" s="544" customFormat="1" ht="15.75">
      <c r="A67" s="1155" t="s">
        <v>267</v>
      </c>
      <c r="B67" s="1155"/>
      <c r="C67" s="1155"/>
      <c r="D67" s="1155"/>
      <c r="E67" s="1155"/>
      <c r="F67" s="1155"/>
      <c r="G67" s="1155"/>
      <c r="H67" s="1155"/>
      <c r="I67" s="1155"/>
      <c r="J67" s="1155"/>
      <c r="K67" s="1155"/>
      <c r="L67" s="1155"/>
      <c r="M67" s="1155"/>
    </row>
    <row r="68" spans="1:13" s="544" customFormat="1" ht="15.75">
      <c r="A68" s="708"/>
      <c r="B68" s="708"/>
      <c r="C68" s="708"/>
      <c r="D68" s="708"/>
      <c r="E68" s="708"/>
      <c r="F68" s="708"/>
      <c r="G68" s="708"/>
      <c r="H68" s="708"/>
      <c r="I68" s="708"/>
      <c r="J68" s="708"/>
      <c r="K68" s="708"/>
      <c r="L68" s="708"/>
      <c r="M68" s="708"/>
    </row>
    <row r="69" spans="1:13" s="544" customFormat="1" ht="12.75">
      <c r="A69" s="710"/>
      <c r="B69" s="730" t="s">
        <v>182</v>
      </c>
      <c r="C69" s="712"/>
      <c r="D69" s="710"/>
      <c r="E69" s="710"/>
      <c r="F69" s="710"/>
      <c r="G69" s="710"/>
      <c r="H69" s="710"/>
      <c r="I69" s="710"/>
      <c r="J69" s="710"/>
      <c r="K69" s="710"/>
      <c r="L69" s="710"/>
      <c r="M69" s="710"/>
    </row>
    <row r="70" s="544" customFormat="1" ht="12.75">
      <c r="B70" s="340" t="s">
        <v>194</v>
      </c>
    </row>
    <row r="71" s="544" customFormat="1" ht="12.75">
      <c r="B71" s="687" t="s">
        <v>183</v>
      </c>
    </row>
    <row r="72" s="544" customFormat="1" ht="12.75">
      <c r="B72" s="340" t="s">
        <v>184</v>
      </c>
    </row>
    <row r="73" s="544" customFormat="1" ht="12.75">
      <c r="B73" s="687" t="s">
        <v>185</v>
      </c>
    </row>
    <row r="74" s="544" customFormat="1" ht="12.75"/>
    <row r="75" spans="2:7" s="544" customFormat="1" ht="13.5" thickBot="1">
      <c r="B75" s="714" t="s">
        <v>102</v>
      </c>
      <c r="G75" s="565"/>
    </row>
    <row r="76" spans="1:19" ht="12.75">
      <c r="A76" s="65" t="s">
        <v>0</v>
      </c>
      <c r="B76" s="66"/>
      <c r="C76" s="73"/>
      <c r="D76" s="1111" t="s">
        <v>46</v>
      </c>
      <c r="E76" s="1112"/>
      <c r="F76" s="1112"/>
      <c r="G76" s="96" t="s">
        <v>34</v>
      </c>
      <c r="H76" s="3" t="s">
        <v>1</v>
      </c>
      <c r="I76" s="75" t="s">
        <v>39</v>
      </c>
      <c r="J76" s="1161" t="s">
        <v>49</v>
      </c>
      <c r="K76" s="1162"/>
      <c r="L76" s="1162"/>
      <c r="M76" s="1163"/>
      <c r="N76" s="544"/>
      <c r="O76" s="544"/>
      <c r="P76" s="544"/>
      <c r="Q76" s="544"/>
      <c r="R76" s="544"/>
      <c r="S76" s="544"/>
    </row>
    <row r="77" spans="1:19" ht="12.75">
      <c r="A77" s="74"/>
      <c r="B77" s="67" t="s">
        <v>10</v>
      </c>
      <c r="C77" s="131" t="s">
        <v>37</v>
      </c>
      <c r="D77" s="78" t="s">
        <v>2</v>
      </c>
      <c r="E77" s="17" t="s">
        <v>43</v>
      </c>
      <c r="F77" s="81" t="s">
        <v>22</v>
      </c>
      <c r="G77" s="93" t="s">
        <v>47</v>
      </c>
      <c r="H77" s="7" t="s">
        <v>45</v>
      </c>
      <c r="I77" s="76" t="s">
        <v>40</v>
      </c>
      <c r="J77" s="166" t="s">
        <v>2</v>
      </c>
      <c r="K77" s="1116" t="s">
        <v>50</v>
      </c>
      <c r="L77" s="1116"/>
      <c r="M77" s="70" t="s">
        <v>152</v>
      </c>
      <c r="N77" s="544"/>
      <c r="O77" s="544"/>
      <c r="P77" s="544"/>
      <c r="Q77" s="544"/>
      <c r="R77" s="544"/>
      <c r="S77" s="544"/>
    </row>
    <row r="78" spans="1:19" ht="12.75">
      <c r="A78" s="4"/>
      <c r="B78" s="67" t="s">
        <v>3</v>
      </c>
      <c r="C78" s="80"/>
      <c r="D78" s="55"/>
      <c r="E78" s="17" t="s">
        <v>11</v>
      </c>
      <c r="F78" s="38" t="s">
        <v>28</v>
      </c>
      <c r="G78" s="94" t="s">
        <v>68</v>
      </c>
      <c r="H78" s="7"/>
      <c r="I78" s="77" t="s">
        <v>41</v>
      </c>
      <c r="J78" s="86"/>
      <c r="K78" s="84" t="s">
        <v>12</v>
      </c>
      <c r="L78" s="125" t="s">
        <v>13</v>
      </c>
      <c r="M78" s="79"/>
      <c r="N78" s="544"/>
      <c r="O78" s="544"/>
      <c r="P78" s="544"/>
      <c r="Q78" s="544"/>
      <c r="R78" s="544"/>
      <c r="S78" s="544"/>
    </row>
    <row r="79" spans="1:19" ht="12.75">
      <c r="A79" s="55"/>
      <c r="B79" s="67"/>
      <c r="C79" s="6"/>
      <c r="D79" s="55"/>
      <c r="E79" s="17" t="s">
        <v>38</v>
      </c>
      <c r="F79" s="68" t="s">
        <v>23</v>
      </c>
      <c r="G79" s="85" t="s">
        <v>69</v>
      </c>
      <c r="H79" s="6"/>
      <c r="I79" s="76" t="s">
        <v>42</v>
      </c>
      <c r="J79" s="87"/>
      <c r="K79" s="52"/>
      <c r="L79" s="95"/>
      <c r="M79" s="39"/>
      <c r="N79" s="544"/>
      <c r="O79" s="544"/>
      <c r="P79" s="544"/>
      <c r="Q79" s="544"/>
      <c r="R79" s="544"/>
      <c r="S79" s="544"/>
    </row>
    <row r="80" spans="1:19" ht="12.75">
      <c r="A80" s="55"/>
      <c r="B80" s="56"/>
      <c r="C80" s="37"/>
      <c r="D80" s="55"/>
      <c r="E80" s="17" t="s">
        <v>44</v>
      </c>
      <c r="F80" s="68"/>
      <c r="G80" s="85" t="s">
        <v>26</v>
      </c>
      <c r="H80" s="8"/>
      <c r="I80" s="55" t="s">
        <v>70</v>
      </c>
      <c r="J80" s="26"/>
      <c r="K80" s="52"/>
      <c r="L80" s="16"/>
      <c r="M80" s="27"/>
      <c r="N80" s="544"/>
      <c r="O80" s="544"/>
      <c r="P80" s="544"/>
      <c r="Q80" s="544"/>
      <c r="R80" s="544"/>
      <c r="S80" s="544"/>
    </row>
    <row r="81" spans="1:19" ht="12.75">
      <c r="A81" s="55"/>
      <c r="B81" s="56"/>
      <c r="C81" s="37"/>
      <c r="D81" s="55"/>
      <c r="E81" s="17"/>
      <c r="F81" s="68"/>
      <c r="G81" s="85"/>
      <c r="H81" s="8"/>
      <c r="I81" s="55"/>
      <c r="J81" s="26"/>
      <c r="K81" s="52"/>
      <c r="L81" s="16"/>
      <c r="M81" s="27"/>
      <c r="N81" s="544"/>
      <c r="O81" s="544"/>
      <c r="P81" s="544"/>
      <c r="Q81" s="544"/>
      <c r="R81" s="544"/>
      <c r="S81" s="544"/>
    </row>
    <row r="82" spans="1:19" ht="13.5" thickBot="1">
      <c r="A82" s="10"/>
      <c r="B82" s="43"/>
      <c r="C82" s="11"/>
      <c r="D82" s="10"/>
      <c r="E82" s="69"/>
      <c r="F82" s="82"/>
      <c r="G82" s="69"/>
      <c r="H82" s="11"/>
      <c r="I82" s="10"/>
      <c r="J82" s="28"/>
      <c r="K82" s="53"/>
      <c r="L82" s="23"/>
      <c r="M82" s="29"/>
      <c r="N82" s="544"/>
      <c r="O82" s="544"/>
      <c r="P82" s="544"/>
      <c r="Q82" s="544"/>
      <c r="R82" s="544"/>
      <c r="S82" s="544"/>
    </row>
    <row r="83" spans="1:19" ht="13.5" thickBot="1">
      <c r="A83" s="10"/>
      <c r="B83" s="22" t="s">
        <v>36</v>
      </c>
      <c r="C83" s="36"/>
      <c r="D83" s="11"/>
      <c r="E83" s="11"/>
      <c r="F83" s="11"/>
      <c r="G83" s="11"/>
      <c r="H83" s="11"/>
      <c r="I83" s="11"/>
      <c r="J83" s="11"/>
      <c r="K83" s="11"/>
      <c r="L83" s="11"/>
      <c r="M83" s="12"/>
      <c r="N83" s="544"/>
      <c r="O83" s="544"/>
      <c r="P83" s="544"/>
      <c r="Q83" s="544"/>
      <c r="R83" s="544"/>
      <c r="S83" s="544"/>
    </row>
    <row r="84" spans="1:19" s="396" customFormat="1" ht="12.75">
      <c r="A84" s="421" t="s">
        <v>5</v>
      </c>
      <c r="B84" s="401" t="s">
        <v>188</v>
      </c>
      <c r="C84" s="401"/>
      <c r="D84" s="422"/>
      <c r="E84" s="422"/>
      <c r="F84" s="422"/>
      <c r="G84" s="422"/>
      <c r="H84" s="422"/>
      <c r="I84" s="422"/>
      <c r="J84" s="422"/>
      <c r="K84" s="422"/>
      <c r="L84" s="422"/>
      <c r="M84" s="423"/>
      <c r="N84" s="544"/>
      <c r="O84" s="544"/>
      <c r="P84" s="544"/>
      <c r="Q84" s="544"/>
      <c r="R84" s="544"/>
      <c r="S84" s="544"/>
    </row>
    <row r="85" spans="1:19" s="59" customFormat="1" ht="13.5" thickBot="1">
      <c r="A85" s="33">
        <v>1</v>
      </c>
      <c r="B85" s="181" t="s">
        <v>120</v>
      </c>
      <c r="C85" s="164" t="s">
        <v>6</v>
      </c>
      <c r="D85" s="173">
        <v>2</v>
      </c>
      <c r="E85" s="174">
        <v>1</v>
      </c>
      <c r="F85" s="175">
        <v>1</v>
      </c>
      <c r="G85" s="175">
        <v>2</v>
      </c>
      <c r="H85" s="165" t="s">
        <v>100</v>
      </c>
      <c r="I85" s="162" t="s">
        <v>35</v>
      </c>
      <c r="J85" s="71">
        <v>30</v>
      </c>
      <c r="K85" s="15"/>
      <c r="L85" s="18">
        <v>30</v>
      </c>
      <c r="M85" s="21"/>
      <c r="N85" s="685"/>
      <c r="O85" s="685"/>
      <c r="P85" s="685"/>
      <c r="Q85" s="685"/>
      <c r="R85" s="685"/>
      <c r="S85" s="685"/>
    </row>
    <row r="86" spans="1:19" s="440" customFormat="1" ht="13.5" thickBot="1">
      <c r="A86" s="431"/>
      <c r="B86" s="432" t="s">
        <v>73</v>
      </c>
      <c r="C86" s="431"/>
      <c r="D86" s="433">
        <f>SUM(D85)</f>
        <v>2</v>
      </c>
      <c r="E86" s="434">
        <f>SUM(E85)</f>
        <v>1</v>
      </c>
      <c r="F86" s="435">
        <f>SUM(F85)</f>
        <v>1</v>
      </c>
      <c r="G86" s="435">
        <f>SUM(G85)</f>
        <v>2</v>
      </c>
      <c r="H86" s="436" t="s">
        <v>61</v>
      </c>
      <c r="I86" s="437" t="s">
        <v>61</v>
      </c>
      <c r="J86" s="438">
        <f>SUM(J85:J85)</f>
        <v>30</v>
      </c>
      <c r="K86" s="439"/>
      <c r="L86" s="439">
        <f>SUM(L85:L85)</f>
        <v>30</v>
      </c>
      <c r="M86" s="458"/>
      <c r="N86" s="544"/>
      <c r="O86" s="544"/>
      <c r="P86" s="544"/>
      <c r="Q86" s="544"/>
      <c r="R86" s="544"/>
      <c r="S86" s="544"/>
    </row>
    <row r="87" spans="1:19" s="440" customFormat="1" ht="12.75">
      <c r="A87" s="441"/>
      <c r="B87" s="442" t="s">
        <v>74</v>
      </c>
      <c r="C87" s="441"/>
      <c r="D87" s="778">
        <f>SUM(G86)</f>
        <v>2</v>
      </c>
      <c r="E87" s="443"/>
      <c r="F87" s="444"/>
      <c r="G87" s="444"/>
      <c r="H87" s="445" t="s">
        <v>61</v>
      </c>
      <c r="I87" s="446" t="s">
        <v>61</v>
      </c>
      <c r="J87" s="447"/>
      <c r="K87" s="444"/>
      <c r="L87" s="444"/>
      <c r="M87" s="448"/>
      <c r="N87" s="544"/>
      <c r="O87" s="544"/>
      <c r="P87" s="544"/>
      <c r="Q87" s="544"/>
      <c r="R87" s="544"/>
      <c r="S87" s="544"/>
    </row>
    <row r="88" spans="1:19" s="440" customFormat="1" ht="13.5" thickBot="1">
      <c r="A88" s="449"/>
      <c r="B88" s="450" t="s">
        <v>75</v>
      </c>
      <c r="C88" s="449"/>
      <c r="D88" s="779">
        <v>2</v>
      </c>
      <c r="E88" s="451"/>
      <c r="F88" s="452"/>
      <c r="G88" s="452"/>
      <c r="H88" s="453" t="s">
        <v>61</v>
      </c>
      <c r="I88" s="454" t="s">
        <v>61</v>
      </c>
      <c r="J88" s="891">
        <v>30</v>
      </c>
      <c r="K88" s="452"/>
      <c r="L88" s="452"/>
      <c r="M88" s="456"/>
      <c r="N88" s="544"/>
      <c r="O88" s="544"/>
      <c r="P88" s="544"/>
      <c r="Q88" s="544"/>
      <c r="R88" s="544"/>
      <c r="S88" s="544"/>
    </row>
    <row r="89" spans="1:19" s="396" customFormat="1" ht="13.5" thickBot="1">
      <c r="A89" s="406" t="s">
        <v>6</v>
      </c>
      <c r="B89" s="407" t="s">
        <v>189</v>
      </c>
      <c r="C89" s="407"/>
      <c r="D89" s="407"/>
      <c r="E89" s="407"/>
      <c r="F89" s="409"/>
      <c r="G89" s="509"/>
      <c r="H89" s="409"/>
      <c r="I89" s="409"/>
      <c r="J89" s="409"/>
      <c r="K89" s="409"/>
      <c r="L89" s="409"/>
      <c r="M89" s="410"/>
      <c r="N89" s="544"/>
      <c r="O89" s="544"/>
      <c r="P89" s="544"/>
      <c r="Q89" s="544"/>
      <c r="R89" s="544"/>
      <c r="S89" s="544"/>
    </row>
    <row r="90" spans="1:19" ht="12.75">
      <c r="A90" s="133">
        <v>1</v>
      </c>
      <c r="B90" s="161" t="s">
        <v>94</v>
      </c>
      <c r="C90" s="44"/>
      <c r="D90" s="46"/>
      <c r="E90" s="209"/>
      <c r="F90" s="203"/>
      <c r="G90" s="129"/>
      <c r="H90" s="172" t="s">
        <v>231</v>
      </c>
      <c r="I90" s="48"/>
      <c r="J90" s="40"/>
      <c r="K90" s="31"/>
      <c r="L90" s="31"/>
      <c r="M90" s="32"/>
      <c r="N90" s="544"/>
      <c r="O90" s="544"/>
      <c r="P90" s="544"/>
      <c r="Q90" s="544"/>
      <c r="R90" s="544"/>
      <c r="S90" s="544"/>
    </row>
    <row r="91" spans="1:19" ht="12.75">
      <c r="A91" s="33"/>
      <c r="B91" s="163" t="s">
        <v>95</v>
      </c>
      <c r="C91" s="164" t="s">
        <v>6</v>
      </c>
      <c r="D91" s="173">
        <v>3</v>
      </c>
      <c r="E91" s="187">
        <v>1.5</v>
      </c>
      <c r="F91" s="187">
        <v>1.5</v>
      </c>
      <c r="G91" s="175">
        <v>3</v>
      </c>
      <c r="H91" s="188" t="s">
        <v>154</v>
      </c>
      <c r="I91" s="20" t="s">
        <v>27</v>
      </c>
      <c r="J91" s="71">
        <v>30</v>
      </c>
      <c r="K91" s="15"/>
      <c r="L91" s="18">
        <v>30</v>
      </c>
      <c r="M91" s="21"/>
      <c r="N91" s="544"/>
      <c r="O91" s="544"/>
      <c r="P91" s="544"/>
      <c r="Q91" s="544"/>
      <c r="R91" s="544"/>
      <c r="S91" s="544"/>
    </row>
    <row r="92" spans="1:19" ht="12.75">
      <c r="A92" s="33"/>
      <c r="B92" s="34" t="s">
        <v>96</v>
      </c>
      <c r="C92" s="164" t="s">
        <v>6</v>
      </c>
      <c r="D92" s="173">
        <v>3</v>
      </c>
      <c r="E92" s="187">
        <v>1.5</v>
      </c>
      <c r="F92" s="187">
        <v>1.5</v>
      </c>
      <c r="G92" s="175">
        <v>3</v>
      </c>
      <c r="H92" s="188" t="s">
        <v>154</v>
      </c>
      <c r="I92" s="20" t="s">
        <v>27</v>
      </c>
      <c r="J92" s="71">
        <v>30</v>
      </c>
      <c r="K92" s="15"/>
      <c r="L92" s="18">
        <v>30</v>
      </c>
      <c r="M92" s="21"/>
      <c r="N92" s="544"/>
      <c r="O92" s="544"/>
      <c r="P92" s="544"/>
      <c r="Q92" s="544"/>
      <c r="R92" s="544"/>
      <c r="S92" s="544"/>
    </row>
    <row r="93" spans="1:19" ht="13.5" thickBot="1">
      <c r="A93" s="33"/>
      <c r="B93" s="34" t="s">
        <v>97</v>
      </c>
      <c r="C93" s="164" t="s">
        <v>6</v>
      </c>
      <c r="D93" s="173">
        <v>3</v>
      </c>
      <c r="E93" s="187">
        <v>1.5</v>
      </c>
      <c r="F93" s="187">
        <v>1.5</v>
      </c>
      <c r="G93" s="175">
        <v>3</v>
      </c>
      <c r="H93" s="188" t="s">
        <v>154</v>
      </c>
      <c r="I93" s="20" t="s">
        <v>27</v>
      </c>
      <c r="J93" s="71">
        <v>30</v>
      </c>
      <c r="K93" s="15"/>
      <c r="L93" s="18">
        <v>30</v>
      </c>
      <c r="M93" s="21"/>
      <c r="N93" s="544"/>
      <c r="O93" s="544"/>
      <c r="P93" s="544"/>
      <c r="Q93" s="544"/>
      <c r="R93" s="544"/>
      <c r="S93" s="544"/>
    </row>
    <row r="94" spans="1:19" s="440" customFormat="1" ht="13.5" thickBot="1">
      <c r="A94" s="431"/>
      <c r="B94" s="432" t="s">
        <v>73</v>
      </c>
      <c r="C94" s="431"/>
      <c r="D94" s="433">
        <f>SUM(D91:D93)</f>
        <v>9</v>
      </c>
      <c r="E94" s="476">
        <f>SUM(E91:E93)</f>
        <v>4.5</v>
      </c>
      <c r="F94" s="439">
        <f>SUM(F91:F93)</f>
        <v>4.5</v>
      </c>
      <c r="G94" s="435">
        <f>SUM(G91:G93)</f>
        <v>9</v>
      </c>
      <c r="H94" s="436" t="s">
        <v>61</v>
      </c>
      <c r="I94" s="437" t="s">
        <v>61</v>
      </c>
      <c r="J94" s="457">
        <f>SUM(J91:J93)</f>
        <v>90</v>
      </c>
      <c r="K94" s="439"/>
      <c r="L94" s="439">
        <f>SUM(L91:L93)</f>
        <v>90</v>
      </c>
      <c r="M94" s="458"/>
      <c r="N94" s="544"/>
      <c r="O94" s="544"/>
      <c r="P94" s="544"/>
      <c r="Q94" s="544"/>
      <c r="R94" s="544"/>
      <c r="S94" s="544"/>
    </row>
    <row r="95" spans="1:19" s="440" customFormat="1" ht="12.75">
      <c r="A95" s="459"/>
      <c r="B95" s="460" t="s">
        <v>74</v>
      </c>
      <c r="C95" s="459"/>
      <c r="D95" s="780">
        <f>SUM(G94)</f>
        <v>9</v>
      </c>
      <c r="E95" s="519"/>
      <c r="F95" s="520"/>
      <c r="G95" s="462"/>
      <c r="H95" s="463" t="s">
        <v>61</v>
      </c>
      <c r="I95" s="464" t="s">
        <v>61</v>
      </c>
      <c r="J95" s="465"/>
      <c r="K95" s="462"/>
      <c r="L95" s="462"/>
      <c r="M95" s="466"/>
      <c r="N95" s="544"/>
      <c r="O95" s="544"/>
      <c r="P95" s="544"/>
      <c r="Q95" s="544"/>
      <c r="R95" s="544"/>
      <c r="S95" s="544"/>
    </row>
    <row r="96" spans="1:19" s="440" customFormat="1" ht="13.5" thickBot="1">
      <c r="A96" s="467"/>
      <c r="B96" s="468" t="s">
        <v>75</v>
      </c>
      <c r="C96" s="469"/>
      <c r="D96" s="470"/>
      <c r="E96" s="526"/>
      <c r="F96" s="526"/>
      <c r="G96" s="470"/>
      <c r="H96" s="470" t="s">
        <v>61</v>
      </c>
      <c r="I96" s="471" t="s">
        <v>61</v>
      </c>
      <c r="J96" s="472"/>
      <c r="K96" s="470"/>
      <c r="L96" s="470"/>
      <c r="M96" s="471"/>
      <c r="N96" s="544"/>
      <c r="O96" s="544"/>
      <c r="P96" s="544"/>
      <c r="Q96" s="544"/>
      <c r="R96" s="544"/>
      <c r="S96" s="544"/>
    </row>
    <row r="97" spans="1:19" s="396" customFormat="1" ht="13.5" thickBot="1">
      <c r="A97" s="406" t="s">
        <v>7</v>
      </c>
      <c r="B97" s="407" t="s">
        <v>190</v>
      </c>
      <c r="C97" s="407"/>
      <c r="D97" s="409"/>
      <c r="E97" s="408"/>
      <c r="F97" s="408"/>
      <c r="G97" s="509"/>
      <c r="H97" s="409"/>
      <c r="I97" s="409"/>
      <c r="J97" s="409"/>
      <c r="K97" s="409"/>
      <c r="L97" s="409"/>
      <c r="M97" s="410"/>
      <c r="N97" s="544"/>
      <c r="O97" s="544"/>
      <c r="P97" s="544"/>
      <c r="Q97" s="544"/>
      <c r="R97" s="544"/>
      <c r="S97" s="544"/>
    </row>
    <row r="98" spans="1:19" ht="13.5" thickBot="1">
      <c r="A98" s="49">
        <v>1</v>
      </c>
      <c r="B98" s="180" t="s">
        <v>139</v>
      </c>
      <c r="C98" s="176" t="s">
        <v>6</v>
      </c>
      <c r="D98" s="189">
        <v>3</v>
      </c>
      <c r="E98" s="190">
        <v>1.5</v>
      </c>
      <c r="F98" s="191">
        <v>1.5</v>
      </c>
      <c r="G98" s="191">
        <v>3</v>
      </c>
      <c r="H98" s="188" t="s">
        <v>93</v>
      </c>
      <c r="I98" s="183" t="s">
        <v>27</v>
      </c>
      <c r="J98" s="184">
        <v>30</v>
      </c>
      <c r="K98" s="188"/>
      <c r="L98" s="248">
        <v>30</v>
      </c>
      <c r="M98" s="21"/>
      <c r="N98" s="544"/>
      <c r="O98" s="544"/>
      <c r="P98" s="544"/>
      <c r="Q98" s="544"/>
      <c r="R98" s="544"/>
      <c r="S98" s="544"/>
    </row>
    <row r="99" spans="1:19" ht="13.5" thickBot="1">
      <c r="A99" s="49">
        <v>2</v>
      </c>
      <c r="B99" s="180" t="s">
        <v>135</v>
      </c>
      <c r="C99" s="176" t="s">
        <v>6</v>
      </c>
      <c r="D99" s="189">
        <v>2</v>
      </c>
      <c r="E99" s="190">
        <v>1.5</v>
      </c>
      <c r="F99" s="191">
        <v>0.5</v>
      </c>
      <c r="G99" s="191">
        <v>0.5</v>
      </c>
      <c r="H99" s="191" t="s">
        <v>100</v>
      </c>
      <c r="I99" s="182" t="s">
        <v>27</v>
      </c>
      <c r="J99" s="176">
        <v>30</v>
      </c>
      <c r="K99" s="191">
        <v>30</v>
      </c>
      <c r="L99" s="204"/>
      <c r="M99" s="48"/>
      <c r="N99" s="544"/>
      <c r="O99" s="544"/>
      <c r="P99" s="544"/>
      <c r="Q99" s="544"/>
      <c r="R99" s="544"/>
      <c r="S99" s="544"/>
    </row>
    <row r="100" spans="1:19" s="440" customFormat="1" ht="13.5" thickBot="1">
      <c r="A100" s="431"/>
      <c r="B100" s="432" t="s">
        <v>73</v>
      </c>
      <c r="C100" s="431"/>
      <c r="D100" s="475">
        <f>SUM(D98:D99)</f>
        <v>5</v>
      </c>
      <c r="E100" s="476">
        <f>SUM(E98:E99)</f>
        <v>3</v>
      </c>
      <c r="F100" s="439">
        <f>SUM(F98,F99)</f>
        <v>2</v>
      </c>
      <c r="G100" s="439">
        <f>SUM(G98:G99)</f>
        <v>3.5</v>
      </c>
      <c r="H100" s="436" t="s">
        <v>61</v>
      </c>
      <c r="I100" s="437" t="s">
        <v>61</v>
      </c>
      <c r="J100" s="438">
        <f>SUM(J98:J99)</f>
        <v>60</v>
      </c>
      <c r="K100" s="439">
        <f>SUM(K99)</f>
        <v>30</v>
      </c>
      <c r="L100" s="439">
        <f>SUM(L98,L99)</f>
        <v>30</v>
      </c>
      <c r="M100" s="458"/>
      <c r="N100" s="544"/>
      <c r="O100" s="544"/>
      <c r="P100" s="544"/>
      <c r="Q100" s="544"/>
      <c r="R100" s="544"/>
      <c r="S100" s="544"/>
    </row>
    <row r="101" spans="1:19" s="440" customFormat="1" ht="12.75">
      <c r="A101" s="441"/>
      <c r="B101" s="442" t="s">
        <v>74</v>
      </c>
      <c r="C101" s="441"/>
      <c r="D101" s="778">
        <f>SUM(G100)</f>
        <v>3.5</v>
      </c>
      <c r="E101" s="481"/>
      <c r="F101" s="482"/>
      <c r="G101" s="444"/>
      <c r="H101" s="445" t="s">
        <v>61</v>
      </c>
      <c r="I101" s="446" t="s">
        <v>61</v>
      </c>
      <c r="J101" s="447"/>
      <c r="K101" s="444"/>
      <c r="L101" s="444"/>
      <c r="M101" s="448"/>
      <c r="N101" s="544"/>
      <c r="O101" s="544"/>
      <c r="P101" s="544"/>
      <c r="Q101" s="544"/>
      <c r="R101" s="544"/>
      <c r="S101" s="544"/>
    </row>
    <row r="102" spans="1:19" s="440" customFormat="1" ht="13.5" thickBot="1">
      <c r="A102" s="923"/>
      <c r="B102" s="902" t="s">
        <v>75</v>
      </c>
      <c r="C102" s="923"/>
      <c r="D102" s="924"/>
      <c r="E102" s="896"/>
      <c r="F102" s="526"/>
      <c r="G102" s="470"/>
      <c r="H102" s="470" t="s">
        <v>61</v>
      </c>
      <c r="I102" s="471" t="s">
        <v>61</v>
      </c>
      <c r="J102" s="925"/>
      <c r="K102" s="470"/>
      <c r="L102" s="470"/>
      <c r="M102" s="471"/>
      <c r="N102" s="544"/>
      <c r="O102" s="544"/>
      <c r="P102" s="544"/>
      <c r="Q102" s="544"/>
      <c r="R102" s="544"/>
      <c r="S102" s="544"/>
    </row>
    <row r="103" spans="1:19" s="396" customFormat="1" ht="13.5" thickBot="1">
      <c r="A103" s="406" t="s">
        <v>8</v>
      </c>
      <c r="B103" s="407" t="s">
        <v>191</v>
      </c>
      <c r="C103" s="407"/>
      <c r="D103" s="408"/>
      <c r="E103" s="408"/>
      <c r="F103" s="408"/>
      <c r="G103" s="409"/>
      <c r="H103" s="409"/>
      <c r="I103" s="409"/>
      <c r="J103" s="409"/>
      <c r="K103" s="409"/>
      <c r="L103" s="409"/>
      <c r="M103" s="410"/>
      <c r="N103" s="544"/>
      <c r="O103" s="544"/>
      <c r="P103" s="544"/>
      <c r="Q103" s="544"/>
      <c r="R103" s="544"/>
      <c r="S103" s="544"/>
    </row>
    <row r="104" spans="1:19" ht="13.5" thickBot="1">
      <c r="A104" s="33">
        <v>1</v>
      </c>
      <c r="B104" s="163" t="s">
        <v>130</v>
      </c>
      <c r="C104" s="164" t="s">
        <v>6</v>
      </c>
      <c r="D104" s="186">
        <v>3</v>
      </c>
      <c r="E104" s="187">
        <v>1.5</v>
      </c>
      <c r="F104" s="188">
        <v>1.5</v>
      </c>
      <c r="G104" s="175">
        <v>3</v>
      </c>
      <c r="H104" s="165" t="s">
        <v>93</v>
      </c>
      <c r="I104" s="162" t="s">
        <v>35</v>
      </c>
      <c r="J104" s="71">
        <v>30</v>
      </c>
      <c r="K104" s="18"/>
      <c r="L104" s="18">
        <v>30</v>
      </c>
      <c r="M104" s="21"/>
      <c r="N104" s="544"/>
      <c r="O104" s="544"/>
      <c r="P104" s="544"/>
      <c r="Q104" s="544"/>
      <c r="R104" s="544"/>
      <c r="S104" s="544"/>
    </row>
    <row r="105" spans="1:19" s="440" customFormat="1" ht="13.5" thickBot="1">
      <c r="A105" s="431"/>
      <c r="B105" s="432" t="s">
        <v>73</v>
      </c>
      <c r="C105" s="431"/>
      <c r="D105" s="475">
        <f>SUM(D104:D104)</f>
        <v>3</v>
      </c>
      <c r="E105" s="653">
        <f>SUM(E104:E104)</f>
        <v>1.5</v>
      </c>
      <c r="F105" s="439">
        <f>SUM(F104:F104)</f>
        <v>1.5</v>
      </c>
      <c r="G105" s="435">
        <f>SUM(G104)</f>
        <v>3</v>
      </c>
      <c r="H105" s="436" t="s">
        <v>61</v>
      </c>
      <c r="I105" s="437" t="s">
        <v>61</v>
      </c>
      <c r="J105" s="438">
        <f>SUM(J104:J104)</f>
        <v>30</v>
      </c>
      <c r="K105" s="439"/>
      <c r="L105" s="439">
        <f>SUM(L104:L104)</f>
        <v>30</v>
      </c>
      <c r="M105" s="458"/>
      <c r="N105" s="544"/>
      <c r="O105" s="544"/>
      <c r="P105" s="544"/>
      <c r="Q105" s="544"/>
      <c r="R105" s="544"/>
      <c r="S105" s="544"/>
    </row>
    <row r="106" spans="1:19" s="440" customFormat="1" ht="12.75">
      <c r="A106" s="441"/>
      <c r="B106" s="479" t="s">
        <v>168</v>
      </c>
      <c r="C106" s="480"/>
      <c r="D106" s="778">
        <f>SUM(G105)</f>
        <v>3</v>
      </c>
      <c r="E106" s="481"/>
      <c r="F106" s="482"/>
      <c r="G106" s="482"/>
      <c r="H106" s="483" t="s">
        <v>61</v>
      </c>
      <c r="I106" s="484" t="s">
        <v>61</v>
      </c>
      <c r="J106" s="485"/>
      <c r="K106" s="482"/>
      <c r="L106" s="482"/>
      <c r="M106" s="534"/>
      <c r="N106" s="544"/>
      <c r="O106" s="544"/>
      <c r="P106" s="544"/>
      <c r="Q106" s="544"/>
      <c r="R106" s="544"/>
      <c r="S106" s="544"/>
    </row>
    <row r="107" spans="1:19" s="440" customFormat="1" ht="13.5" thickBot="1">
      <c r="A107" s="449"/>
      <c r="B107" s="486" t="s">
        <v>169</v>
      </c>
      <c r="C107" s="487"/>
      <c r="D107" s="779">
        <v>3</v>
      </c>
      <c r="E107" s="489"/>
      <c r="F107" s="490"/>
      <c r="G107" s="490"/>
      <c r="H107" s="491" t="s">
        <v>61</v>
      </c>
      <c r="I107" s="492" t="s">
        <v>61</v>
      </c>
      <c r="J107" s="891">
        <v>30</v>
      </c>
      <c r="K107" s="490"/>
      <c r="L107" s="490"/>
      <c r="M107" s="535"/>
      <c r="N107" s="544"/>
      <c r="O107" s="544"/>
      <c r="P107" s="544"/>
      <c r="Q107" s="544"/>
      <c r="R107" s="544"/>
      <c r="S107" s="544"/>
    </row>
    <row r="108" spans="1:19" s="396" customFormat="1" ht="13.5" thickBot="1">
      <c r="A108" s="406" t="s">
        <v>56</v>
      </c>
      <c r="B108" s="424" t="s">
        <v>192</v>
      </c>
      <c r="C108" s="424"/>
      <c r="D108" s="408"/>
      <c r="E108" s="408"/>
      <c r="F108" s="408"/>
      <c r="G108" s="510"/>
      <c r="H108" s="408"/>
      <c r="I108" s="408"/>
      <c r="J108" s="408"/>
      <c r="K108" s="408"/>
      <c r="L108" s="408"/>
      <c r="M108" s="529"/>
      <c r="N108" s="544"/>
      <c r="O108" s="544"/>
      <c r="P108" s="544"/>
      <c r="Q108" s="544"/>
      <c r="R108" s="544"/>
      <c r="S108" s="544"/>
    </row>
    <row r="109" spans="1:19" ht="13.5" thickBot="1">
      <c r="A109" s="272">
        <v>1</v>
      </c>
      <c r="B109" s="180" t="s">
        <v>146</v>
      </c>
      <c r="C109" s="176" t="s">
        <v>6</v>
      </c>
      <c r="D109" s="189">
        <v>5</v>
      </c>
      <c r="E109" s="190">
        <v>2.5</v>
      </c>
      <c r="F109" s="191">
        <v>2.5</v>
      </c>
      <c r="G109" s="191">
        <v>4</v>
      </c>
      <c r="H109" s="191" t="s">
        <v>175</v>
      </c>
      <c r="I109" s="182" t="s">
        <v>27</v>
      </c>
      <c r="J109" s="204">
        <v>75</v>
      </c>
      <c r="K109" s="191">
        <v>30</v>
      </c>
      <c r="L109" s="191">
        <v>45</v>
      </c>
      <c r="M109" s="279"/>
      <c r="N109" s="544"/>
      <c r="O109" s="544"/>
      <c r="P109" s="544"/>
      <c r="Q109" s="544"/>
      <c r="R109" s="544"/>
      <c r="S109" s="544"/>
    </row>
    <row r="110" spans="1:19" s="440" customFormat="1" ht="13.5" thickBot="1">
      <c r="A110" s="431"/>
      <c r="B110" s="473" t="s">
        <v>73</v>
      </c>
      <c r="C110" s="474"/>
      <c r="D110" s="475">
        <f>SUM(D109:D109)</f>
        <v>5</v>
      </c>
      <c r="E110" s="476">
        <f>SUM(E109:E109)</f>
        <v>2.5</v>
      </c>
      <c r="F110" s="439">
        <f>SUM(F109)</f>
        <v>2.5</v>
      </c>
      <c r="G110" s="435">
        <f>SUM(G109)</f>
        <v>4</v>
      </c>
      <c r="H110" s="477" t="s">
        <v>61</v>
      </c>
      <c r="I110" s="478" t="s">
        <v>61</v>
      </c>
      <c r="J110" s="438">
        <f>SUM(J109)</f>
        <v>75</v>
      </c>
      <c r="K110" s="439">
        <f>SUM(K109:K109)</f>
        <v>30</v>
      </c>
      <c r="L110" s="439">
        <f>SUM(L109)</f>
        <v>45</v>
      </c>
      <c r="M110" s="458"/>
      <c r="N110" s="544"/>
      <c r="O110" s="544"/>
      <c r="P110" s="544"/>
      <c r="Q110" s="544"/>
      <c r="R110" s="544"/>
      <c r="S110" s="544"/>
    </row>
    <row r="111" spans="1:19" s="440" customFormat="1" ht="12.75">
      <c r="A111" s="480"/>
      <c r="B111" s="479" t="s">
        <v>168</v>
      </c>
      <c r="C111" s="480"/>
      <c r="D111" s="789">
        <f>SUM(G110)</f>
        <v>4</v>
      </c>
      <c r="E111" s="481"/>
      <c r="F111" s="482"/>
      <c r="G111" s="887"/>
      <c r="H111" s="483" t="s">
        <v>61</v>
      </c>
      <c r="I111" s="484" t="s">
        <v>61</v>
      </c>
      <c r="J111" s="485"/>
      <c r="K111" s="482"/>
      <c r="L111" s="482"/>
      <c r="M111" s="534"/>
      <c r="N111" s="544"/>
      <c r="O111" s="544"/>
      <c r="P111" s="544"/>
      <c r="Q111" s="544"/>
      <c r="R111" s="544"/>
      <c r="S111" s="544"/>
    </row>
    <row r="112" spans="1:19" s="440" customFormat="1" ht="13.5" thickBot="1">
      <c r="A112" s="487"/>
      <c r="B112" s="486" t="s">
        <v>169</v>
      </c>
      <c r="C112" s="487"/>
      <c r="D112" s="488"/>
      <c r="E112" s="489"/>
      <c r="F112" s="490"/>
      <c r="G112" s="490"/>
      <c r="H112" s="491" t="s">
        <v>61</v>
      </c>
      <c r="I112" s="492" t="s">
        <v>61</v>
      </c>
      <c r="J112" s="493"/>
      <c r="K112" s="490"/>
      <c r="L112" s="490"/>
      <c r="M112" s="535"/>
      <c r="N112" s="544"/>
      <c r="O112" s="544"/>
      <c r="P112" s="544"/>
      <c r="Q112" s="544"/>
      <c r="R112" s="544"/>
      <c r="S112" s="544"/>
    </row>
    <row r="113" spans="1:19" s="396" customFormat="1" ht="13.5" thickBot="1">
      <c r="A113" s="626" t="s">
        <v>57</v>
      </c>
      <c r="B113" s="424" t="s">
        <v>9</v>
      </c>
      <c r="C113" s="424"/>
      <c r="D113" s="408"/>
      <c r="E113" s="408"/>
      <c r="F113" s="408"/>
      <c r="G113" s="408"/>
      <c r="H113" s="408"/>
      <c r="I113" s="408"/>
      <c r="J113" s="408"/>
      <c r="K113" s="408"/>
      <c r="L113" s="408"/>
      <c r="M113" s="529"/>
      <c r="N113" s="544"/>
      <c r="O113" s="544"/>
      <c r="P113" s="544"/>
      <c r="Q113" s="544"/>
      <c r="R113" s="544"/>
      <c r="S113" s="544"/>
    </row>
    <row r="114" spans="1:19" s="396" customFormat="1" ht="13.5" thickBot="1">
      <c r="A114" s="620" t="s">
        <v>58</v>
      </c>
      <c r="B114" s="397" t="s">
        <v>251</v>
      </c>
      <c r="C114" s="862"/>
      <c r="D114" s="392">
        <v>6</v>
      </c>
      <c r="E114" s="830">
        <v>3</v>
      </c>
      <c r="F114" s="831">
        <v>3</v>
      </c>
      <c r="G114" s="1087"/>
      <c r="H114" s="831" t="s">
        <v>93</v>
      </c>
      <c r="I114" s="831" t="s">
        <v>61</v>
      </c>
      <c r="J114" s="514">
        <v>120</v>
      </c>
      <c r="K114" s="648"/>
      <c r="L114" s="649"/>
      <c r="M114" s="515">
        <v>120</v>
      </c>
      <c r="N114" s="544"/>
      <c r="O114" s="544"/>
      <c r="P114" s="544"/>
      <c r="Q114" s="544"/>
      <c r="R114" s="544"/>
      <c r="S114" s="544"/>
    </row>
    <row r="115" spans="1:19" s="380" customFormat="1" ht="13.5" thickBot="1">
      <c r="A115" s="1126" t="s">
        <v>212</v>
      </c>
      <c r="B115" s="1127"/>
      <c r="C115" s="639"/>
      <c r="D115" s="540">
        <f>SUM(D114,D110,D105,D100,D94,D86)</f>
        <v>30</v>
      </c>
      <c r="E115" s="650">
        <f>SUM(E114,E110,E105,E100,E94,E86)</f>
        <v>15.5</v>
      </c>
      <c r="F115" s="384">
        <f>SUM(F110,F114,F105,F100,F94,F86)</f>
        <v>14.5</v>
      </c>
      <c r="G115" s="384">
        <f>SUM(G110,G105,G100,G94,G86)</f>
        <v>21.5</v>
      </c>
      <c r="H115" s="542"/>
      <c r="I115" s="384"/>
      <c r="J115" s="420">
        <f>SUM(J114,J110,J105,J100,J94,J86)</f>
        <v>405</v>
      </c>
      <c r="K115" s="384">
        <f>SUM(K100,K110)</f>
        <v>60</v>
      </c>
      <c r="L115" s="385">
        <f>SUM(L110,L105,L100,L94,L86)</f>
        <v>225</v>
      </c>
      <c r="M115" s="494">
        <f>SUM(M114)</f>
        <v>120</v>
      </c>
      <c r="N115" s="544"/>
      <c r="O115" s="544"/>
      <c r="P115" s="544"/>
      <c r="Q115" s="544"/>
      <c r="R115" s="544"/>
      <c r="S115" s="544"/>
    </row>
    <row r="116" spans="1:19" ht="12.75">
      <c r="A116" s="371"/>
      <c r="B116" s="372"/>
      <c r="C116" s="210"/>
      <c r="D116" s="210"/>
      <c r="E116" s="210"/>
      <c r="F116" s="210"/>
      <c r="G116" s="211"/>
      <c r="H116" s="211"/>
      <c r="I116" s="211"/>
      <c r="J116" s="6"/>
      <c r="K116" s="6"/>
      <c r="L116" s="6"/>
      <c r="M116" s="9"/>
      <c r="N116" s="544"/>
      <c r="O116" s="544"/>
      <c r="P116" s="544"/>
      <c r="Q116" s="544"/>
      <c r="R116" s="544"/>
      <c r="S116" s="544"/>
    </row>
    <row r="117" spans="1:19" ht="13.5" thickBot="1">
      <c r="A117" s="371"/>
      <c r="B117" s="372"/>
      <c r="C117" s="210"/>
      <c r="D117" s="210"/>
      <c r="E117" s="210"/>
      <c r="F117" s="210"/>
      <c r="G117" s="211"/>
      <c r="H117" s="211"/>
      <c r="I117" s="211"/>
      <c r="J117" s="6"/>
      <c r="K117" s="6"/>
      <c r="L117" s="6"/>
      <c r="M117" s="9"/>
      <c r="N117" s="544"/>
      <c r="O117" s="544"/>
      <c r="P117" s="544"/>
      <c r="Q117" s="544"/>
      <c r="R117" s="544"/>
      <c r="S117" s="544"/>
    </row>
    <row r="118" spans="1:19" s="380" customFormat="1" ht="13.5" thickBot="1">
      <c r="A118" s="1117" t="s">
        <v>106</v>
      </c>
      <c r="B118" s="1118"/>
      <c r="C118" s="667" t="s">
        <v>61</v>
      </c>
      <c r="D118" s="1095">
        <f>SUM(D60,D115)</f>
        <v>60</v>
      </c>
      <c r="E118" s="791">
        <f>SUM(E60,E115)</f>
        <v>34.5</v>
      </c>
      <c r="F118" s="955">
        <f>SUM(F60,F115)</f>
        <v>25.5</v>
      </c>
      <c r="G118" s="955">
        <f>SUM(G115,G60)</f>
        <v>44</v>
      </c>
      <c r="H118" s="542"/>
      <c r="I118" s="1099"/>
      <c r="J118" s="624">
        <f>SUM(J60,J115)</f>
        <v>907</v>
      </c>
      <c r="K118" s="385">
        <f>SUM(K60,K115)</f>
        <v>132</v>
      </c>
      <c r="L118" s="385">
        <f>SUM(L60,L115)</f>
        <v>555</v>
      </c>
      <c r="M118" s="652">
        <f>SUM(M115)</f>
        <v>120</v>
      </c>
      <c r="N118" s="544"/>
      <c r="O118" s="544"/>
      <c r="P118" s="544"/>
      <c r="Q118" s="544"/>
      <c r="R118" s="544"/>
      <c r="S118" s="544"/>
    </row>
    <row r="119" spans="1:13" s="544" customFormat="1" ht="12.75">
      <c r="A119" s="737"/>
      <c r="B119" s="737"/>
      <c r="C119" s="738"/>
      <c r="D119" s="738"/>
      <c r="E119" s="738"/>
      <c r="F119" s="738"/>
      <c r="G119" s="738"/>
      <c r="H119" s="738"/>
      <c r="I119" s="738"/>
      <c r="J119" s="707"/>
      <c r="K119" s="707"/>
      <c r="L119" s="707"/>
      <c r="M119" s="707"/>
    </row>
    <row r="120" spans="1:13" s="544" customFormat="1" ht="12.75">
      <c r="A120" s="721"/>
      <c r="B120" s="720"/>
      <c r="C120" s="721"/>
      <c r="D120" s="721"/>
      <c r="E120" s="721"/>
      <c r="F120" s="721"/>
      <c r="G120" s="707"/>
      <c r="H120" s="707"/>
      <c r="I120" s="707"/>
      <c r="J120" s="707"/>
      <c r="K120" s="707"/>
      <c r="L120" s="707"/>
      <c r="M120" s="707"/>
    </row>
    <row r="121" spans="1:14" s="544" customFormat="1" ht="12.75" customHeight="1">
      <c r="A121" s="1171" t="s">
        <v>239</v>
      </c>
      <c r="B121" s="1171"/>
      <c r="C121" s="1171"/>
      <c r="D121" s="1171"/>
      <c r="E121" s="1171"/>
      <c r="F121" s="1171"/>
      <c r="G121" s="1171"/>
      <c r="H121" s="1171"/>
      <c r="I121" s="1171"/>
      <c r="J121" s="1171"/>
      <c r="K121" s="1171"/>
      <c r="L121" s="1171"/>
      <c r="M121" s="1171"/>
      <c r="N121" s="1171"/>
    </row>
    <row r="122" spans="1:13" s="544" customFormat="1" ht="12.75">
      <c r="A122" s="1166"/>
      <c r="B122" s="1166"/>
      <c r="C122" s="1166"/>
      <c r="D122" s="1166"/>
      <c r="E122" s="1166"/>
      <c r="F122" s="1166"/>
      <c r="G122" s="1166"/>
      <c r="H122" s="1166"/>
      <c r="I122" s="1166"/>
      <c r="J122" s="1166"/>
      <c r="K122" s="1166"/>
      <c r="L122" s="1166"/>
      <c r="M122" s="1166"/>
    </row>
    <row r="123" spans="1:14" s="544" customFormat="1" ht="12.75">
      <c r="A123" s="721"/>
      <c r="B123" s="721" t="s">
        <v>259</v>
      </c>
      <c r="C123" s="1083"/>
      <c r="D123" s="721"/>
      <c r="E123" s="721"/>
      <c r="F123" s="721"/>
      <c r="G123" s="721"/>
      <c r="H123" s="721"/>
      <c r="I123" s="721"/>
      <c r="J123" s="721"/>
      <c r="K123" s="721"/>
      <c r="L123" s="721"/>
      <c r="M123" s="721"/>
      <c r="N123" s="687"/>
    </row>
    <row r="124" spans="1:14" s="544" customFormat="1" ht="12.75">
      <c r="A124" s="721"/>
      <c r="B124" s="721" t="s">
        <v>260</v>
      </c>
      <c r="C124" s="721"/>
      <c r="D124" s="721"/>
      <c r="E124" s="721"/>
      <c r="F124" s="721"/>
      <c r="G124" s="721"/>
      <c r="H124" s="721"/>
      <c r="I124" s="721"/>
      <c r="J124" s="721"/>
      <c r="K124" s="721"/>
      <c r="L124" s="721"/>
      <c r="M124" s="721"/>
      <c r="N124" s="687"/>
    </row>
    <row r="125" spans="1:13" s="544" customFormat="1" ht="12.75">
      <c r="A125" s="721"/>
      <c r="B125" s="1082"/>
      <c r="C125" s="721"/>
      <c r="D125" s="721"/>
      <c r="E125" s="721"/>
      <c r="F125" s="721"/>
      <c r="G125" s="721"/>
      <c r="H125" s="721"/>
      <c r="I125" s="721"/>
      <c r="J125" s="721"/>
      <c r="K125" s="721"/>
      <c r="L125" s="721"/>
      <c r="M125" s="721"/>
    </row>
    <row r="126" spans="1:13" s="544" customFormat="1" ht="15.75">
      <c r="A126" s="1169" t="s">
        <v>85</v>
      </c>
      <c r="B126" s="1170"/>
      <c r="C126" s="1170"/>
      <c r="D126" s="1170"/>
      <c r="E126" s="1170"/>
      <c r="F126" s="1170"/>
      <c r="G126" s="1170"/>
      <c r="H126" s="1170"/>
      <c r="I126" s="1170"/>
      <c r="J126" s="1170"/>
      <c r="K126" s="1170"/>
      <c r="L126" s="1170"/>
      <c r="M126" s="1170"/>
    </row>
    <row r="127" spans="1:13" s="544" customFormat="1" ht="15.75">
      <c r="A127" s="1164" t="s">
        <v>267</v>
      </c>
      <c r="B127" s="1164"/>
      <c r="C127" s="1164"/>
      <c r="D127" s="1164"/>
      <c r="E127" s="1164"/>
      <c r="F127" s="1164"/>
      <c r="G127" s="1164"/>
      <c r="H127" s="1164"/>
      <c r="I127" s="1164"/>
      <c r="J127" s="1164"/>
      <c r="K127" s="1164"/>
      <c r="L127" s="1164"/>
      <c r="M127" s="1164"/>
    </row>
    <row r="128" spans="1:13" s="544" customFormat="1" ht="15.75">
      <c r="A128" s="928"/>
      <c r="B128" s="928"/>
      <c r="C128" s="928"/>
      <c r="D128" s="928"/>
      <c r="E128" s="928"/>
      <c r="F128" s="928"/>
      <c r="G128" s="928"/>
      <c r="H128" s="928"/>
      <c r="I128" s="928"/>
      <c r="J128" s="928"/>
      <c r="K128" s="928"/>
      <c r="L128" s="928"/>
      <c r="M128" s="928"/>
    </row>
    <row r="129" spans="1:13" s="544" customFormat="1" ht="12.75">
      <c r="A129" s="710"/>
      <c r="B129" s="730" t="s">
        <v>182</v>
      </c>
      <c r="C129" s="712"/>
      <c r="D129" s="710"/>
      <c r="E129" s="710"/>
      <c r="F129" s="710"/>
      <c r="G129" s="710"/>
      <c r="H129" s="710"/>
      <c r="I129" s="710"/>
      <c r="J129" s="710"/>
      <c r="K129" s="710"/>
      <c r="L129" s="710"/>
      <c r="M129" s="710"/>
    </row>
    <row r="130" s="544" customFormat="1" ht="12.75">
      <c r="B130" s="687" t="s">
        <v>194</v>
      </c>
    </row>
    <row r="131" s="544" customFormat="1" ht="12.75">
      <c r="B131" s="340" t="s">
        <v>183</v>
      </c>
    </row>
    <row r="132" s="544" customFormat="1" ht="12.75">
      <c r="B132" s="340" t="s">
        <v>184</v>
      </c>
    </row>
    <row r="133" s="544" customFormat="1" ht="12.75">
      <c r="B133" s="687" t="s">
        <v>185</v>
      </c>
    </row>
    <row r="134" s="544" customFormat="1" ht="12.75"/>
    <row r="135" spans="2:7" s="544" customFormat="1" ht="13.5" thickBot="1">
      <c r="B135" s="714" t="s">
        <v>107</v>
      </c>
      <c r="G135" s="565"/>
    </row>
    <row r="136" spans="1:19" ht="12.75">
      <c r="A136" s="65" t="s">
        <v>0</v>
      </c>
      <c r="B136" s="66"/>
      <c r="C136" s="73"/>
      <c r="D136" s="1111" t="s">
        <v>46</v>
      </c>
      <c r="E136" s="1112"/>
      <c r="F136" s="1112"/>
      <c r="G136" s="96" t="s">
        <v>34</v>
      </c>
      <c r="H136" s="3" t="s">
        <v>1</v>
      </c>
      <c r="I136" s="75" t="s">
        <v>39</v>
      </c>
      <c r="J136" s="1161" t="s">
        <v>49</v>
      </c>
      <c r="K136" s="1162"/>
      <c r="L136" s="1162"/>
      <c r="M136" s="1163"/>
      <c r="N136" s="544"/>
      <c r="O136" s="544"/>
      <c r="P136" s="544"/>
      <c r="Q136" s="544"/>
      <c r="R136" s="544"/>
      <c r="S136" s="544"/>
    </row>
    <row r="137" spans="1:19" ht="12.75">
      <c r="A137" s="74"/>
      <c r="B137" s="67" t="s">
        <v>10</v>
      </c>
      <c r="C137" s="131" t="s">
        <v>37</v>
      </c>
      <c r="D137" s="78" t="s">
        <v>2</v>
      </c>
      <c r="E137" s="17" t="s">
        <v>43</v>
      </c>
      <c r="F137" s="81" t="s">
        <v>22</v>
      </c>
      <c r="G137" s="93" t="s">
        <v>47</v>
      </c>
      <c r="H137" s="7" t="s">
        <v>45</v>
      </c>
      <c r="I137" s="76" t="s">
        <v>40</v>
      </c>
      <c r="J137" s="166" t="s">
        <v>2</v>
      </c>
      <c r="K137" s="1116" t="s">
        <v>50</v>
      </c>
      <c r="L137" s="1116"/>
      <c r="M137" s="70" t="s">
        <v>152</v>
      </c>
      <c r="N137" s="544"/>
      <c r="O137" s="544"/>
      <c r="P137" s="544"/>
      <c r="Q137" s="544"/>
      <c r="R137" s="544"/>
      <c r="S137" s="544"/>
    </row>
    <row r="138" spans="1:19" ht="12.75">
      <c r="A138" s="4"/>
      <c r="B138" s="67" t="s">
        <v>3</v>
      </c>
      <c r="C138" s="80"/>
      <c r="D138" s="55"/>
      <c r="E138" s="17" t="s">
        <v>11</v>
      </c>
      <c r="F138" s="38" t="s">
        <v>28</v>
      </c>
      <c r="G138" s="94" t="s">
        <v>68</v>
      </c>
      <c r="H138" s="7"/>
      <c r="I138" s="77" t="s">
        <v>41</v>
      </c>
      <c r="J138" s="86"/>
      <c r="K138" s="84" t="s">
        <v>12</v>
      </c>
      <c r="L138" s="125" t="s">
        <v>13</v>
      </c>
      <c r="M138" s="79"/>
      <c r="N138" s="544"/>
      <c r="O138" s="544"/>
      <c r="P138" s="544"/>
      <c r="Q138" s="544"/>
      <c r="R138" s="544"/>
      <c r="S138" s="544"/>
    </row>
    <row r="139" spans="1:19" ht="12.75">
      <c r="A139" s="55"/>
      <c r="B139" s="67"/>
      <c r="C139" s="6"/>
      <c r="D139" s="55"/>
      <c r="E139" s="17" t="s">
        <v>38</v>
      </c>
      <c r="F139" s="68" t="s">
        <v>23</v>
      </c>
      <c r="G139" s="85" t="s">
        <v>69</v>
      </c>
      <c r="H139" s="6"/>
      <c r="I139" s="76" t="s">
        <v>42</v>
      </c>
      <c r="J139" s="87"/>
      <c r="K139" s="52"/>
      <c r="L139" s="95"/>
      <c r="M139" s="39"/>
      <c r="N139" s="544"/>
      <c r="O139" s="544"/>
      <c r="P139" s="544"/>
      <c r="Q139" s="544"/>
      <c r="R139" s="544"/>
      <c r="S139" s="544"/>
    </row>
    <row r="140" spans="1:19" ht="12.75">
      <c r="A140" s="55"/>
      <c r="B140" s="56"/>
      <c r="C140" s="37"/>
      <c r="D140" s="55"/>
      <c r="E140" s="17" t="s">
        <v>44</v>
      </c>
      <c r="F140" s="68"/>
      <c r="G140" s="85" t="s">
        <v>26</v>
      </c>
      <c r="H140" s="8"/>
      <c r="I140" s="55" t="s">
        <v>70</v>
      </c>
      <c r="J140" s="26"/>
      <c r="K140" s="52"/>
      <c r="L140" s="16"/>
      <c r="M140" s="27"/>
      <c r="N140" s="544"/>
      <c r="O140" s="544"/>
      <c r="P140" s="544"/>
      <c r="Q140" s="544"/>
      <c r="R140" s="544"/>
      <c r="S140" s="544"/>
    </row>
    <row r="141" spans="1:19" ht="12.75">
      <c r="A141" s="55"/>
      <c r="B141" s="56"/>
      <c r="C141" s="37"/>
      <c r="D141" s="55"/>
      <c r="E141" s="17"/>
      <c r="F141" s="68"/>
      <c r="G141" s="85"/>
      <c r="H141" s="8"/>
      <c r="I141" s="55"/>
      <c r="J141" s="26"/>
      <c r="K141" s="52"/>
      <c r="L141" s="16"/>
      <c r="M141" s="27"/>
      <c r="N141" s="544"/>
      <c r="O141" s="544"/>
      <c r="P141" s="544"/>
      <c r="Q141" s="544"/>
      <c r="R141" s="544"/>
      <c r="S141" s="544"/>
    </row>
    <row r="142" spans="1:19" ht="13.5" thickBot="1">
      <c r="A142" s="10"/>
      <c r="B142" s="43"/>
      <c r="C142" s="11"/>
      <c r="D142" s="10"/>
      <c r="E142" s="69"/>
      <c r="F142" s="82"/>
      <c r="G142" s="69"/>
      <c r="H142" s="11"/>
      <c r="I142" s="10"/>
      <c r="J142" s="28"/>
      <c r="K142" s="53"/>
      <c r="L142" s="23"/>
      <c r="M142" s="29"/>
      <c r="N142" s="544"/>
      <c r="O142" s="544"/>
      <c r="P142" s="544"/>
      <c r="Q142" s="544"/>
      <c r="R142" s="544"/>
      <c r="S142" s="544"/>
    </row>
    <row r="143" spans="1:19" ht="13.5" thickBot="1">
      <c r="A143" s="10"/>
      <c r="B143" s="22" t="s">
        <v>36</v>
      </c>
      <c r="C143" s="36"/>
      <c r="D143" s="11"/>
      <c r="E143" s="11"/>
      <c r="F143" s="11"/>
      <c r="G143" s="11"/>
      <c r="H143" s="11"/>
      <c r="I143" s="11"/>
      <c r="J143" s="11"/>
      <c r="K143" s="11"/>
      <c r="L143" s="11"/>
      <c r="M143" s="12"/>
      <c r="N143" s="544"/>
      <c r="O143" s="544"/>
      <c r="P143" s="544"/>
      <c r="Q143" s="544"/>
      <c r="R143" s="544"/>
      <c r="S143" s="544"/>
    </row>
    <row r="144" spans="1:19" s="396" customFormat="1" ht="13.5" thickBot="1">
      <c r="A144" s="421" t="s">
        <v>5</v>
      </c>
      <c r="B144" s="401" t="s">
        <v>188</v>
      </c>
      <c r="C144" s="401"/>
      <c r="D144" s="422"/>
      <c r="E144" s="422"/>
      <c r="F144" s="422"/>
      <c r="G144" s="422"/>
      <c r="H144" s="422"/>
      <c r="I144" s="422"/>
      <c r="J144" s="422"/>
      <c r="K144" s="422"/>
      <c r="L144" s="422"/>
      <c r="M144" s="423"/>
      <c r="N144" s="544"/>
      <c r="O144" s="544"/>
      <c r="P144" s="544"/>
      <c r="Q144" s="544"/>
      <c r="R144" s="544"/>
      <c r="S144" s="544"/>
    </row>
    <row r="145" spans="1:19" s="396" customFormat="1" ht="13.5" thickBot="1">
      <c r="A145" s="406" t="s">
        <v>6</v>
      </c>
      <c r="B145" s="407" t="s">
        <v>189</v>
      </c>
      <c r="C145" s="407"/>
      <c r="D145" s="407"/>
      <c r="E145" s="407"/>
      <c r="F145" s="409"/>
      <c r="G145" s="409"/>
      <c r="H145" s="422"/>
      <c r="I145" s="409"/>
      <c r="J145" s="409"/>
      <c r="K145" s="409"/>
      <c r="L145" s="409"/>
      <c r="M145" s="410"/>
      <c r="N145" s="544"/>
      <c r="O145" s="544"/>
      <c r="P145" s="544"/>
      <c r="Q145" s="544"/>
      <c r="R145" s="544"/>
      <c r="S145" s="544"/>
    </row>
    <row r="146" spans="1:19" ht="12.75">
      <c r="A146" s="133">
        <v>1</v>
      </c>
      <c r="B146" s="161" t="s">
        <v>94</v>
      </c>
      <c r="C146" s="152"/>
      <c r="D146" s="46"/>
      <c r="E146" s="54"/>
      <c r="F146" s="47"/>
      <c r="G146" s="47"/>
      <c r="H146" s="31"/>
      <c r="I146" s="48"/>
      <c r="J146" s="40"/>
      <c r="K146" s="31"/>
      <c r="L146" s="31"/>
      <c r="M146" s="32"/>
      <c r="N146" s="544"/>
      <c r="O146" s="544"/>
      <c r="P146" s="544"/>
      <c r="Q146" s="544"/>
      <c r="R146" s="544"/>
      <c r="S146" s="544"/>
    </row>
    <row r="147" spans="1:19" ht="12.75">
      <c r="A147" s="246"/>
      <c r="B147" s="181" t="s">
        <v>95</v>
      </c>
      <c r="C147" s="184" t="s">
        <v>7</v>
      </c>
      <c r="D147" s="186">
        <v>3</v>
      </c>
      <c r="E147" s="187">
        <v>1.5</v>
      </c>
      <c r="F147" s="187">
        <v>1.5</v>
      </c>
      <c r="G147" s="188">
        <v>3</v>
      </c>
      <c r="H147" s="188" t="s">
        <v>154</v>
      </c>
      <c r="I147" s="183" t="s">
        <v>27</v>
      </c>
      <c r="J147" s="248">
        <v>30</v>
      </c>
      <c r="K147" s="247"/>
      <c r="L147" s="188">
        <v>30</v>
      </c>
      <c r="M147" s="249"/>
      <c r="N147" s="544"/>
      <c r="O147" s="544"/>
      <c r="P147" s="544"/>
      <c r="Q147" s="544"/>
      <c r="R147" s="544"/>
      <c r="S147" s="544"/>
    </row>
    <row r="148" spans="1:19" ht="12.75">
      <c r="A148" s="246"/>
      <c r="B148" s="181" t="s">
        <v>96</v>
      </c>
      <c r="C148" s="184" t="s">
        <v>7</v>
      </c>
      <c r="D148" s="186">
        <v>3</v>
      </c>
      <c r="E148" s="187">
        <v>1.5</v>
      </c>
      <c r="F148" s="187">
        <v>1.5</v>
      </c>
      <c r="G148" s="188">
        <v>3</v>
      </c>
      <c r="H148" s="188" t="s">
        <v>154</v>
      </c>
      <c r="I148" s="183" t="s">
        <v>27</v>
      </c>
      <c r="J148" s="248">
        <v>30</v>
      </c>
      <c r="K148" s="247"/>
      <c r="L148" s="188">
        <v>30</v>
      </c>
      <c r="M148" s="249"/>
      <c r="N148" s="544"/>
      <c r="O148" s="544"/>
      <c r="P148" s="544"/>
      <c r="Q148" s="544"/>
      <c r="R148" s="544"/>
      <c r="S148" s="544"/>
    </row>
    <row r="149" spans="1:19" ht="12.75">
      <c r="A149" s="246"/>
      <c r="B149" s="181" t="s">
        <v>97</v>
      </c>
      <c r="C149" s="184" t="s">
        <v>7</v>
      </c>
      <c r="D149" s="186">
        <v>3</v>
      </c>
      <c r="E149" s="187">
        <v>1.5</v>
      </c>
      <c r="F149" s="187">
        <v>1.5</v>
      </c>
      <c r="G149" s="188">
        <v>3</v>
      </c>
      <c r="H149" s="188" t="s">
        <v>154</v>
      </c>
      <c r="I149" s="183" t="s">
        <v>27</v>
      </c>
      <c r="J149" s="248">
        <v>30</v>
      </c>
      <c r="K149" s="247"/>
      <c r="L149" s="188">
        <v>30</v>
      </c>
      <c r="M149" s="249"/>
      <c r="N149" s="544"/>
      <c r="O149" s="544"/>
      <c r="P149" s="544"/>
      <c r="Q149" s="544"/>
      <c r="R149" s="544"/>
      <c r="S149" s="544"/>
    </row>
    <row r="150" spans="1:19" ht="13.5" thickBot="1">
      <c r="A150" s="246">
        <v>2</v>
      </c>
      <c r="B150" s="181" t="s">
        <v>165</v>
      </c>
      <c r="C150" s="184" t="s">
        <v>7</v>
      </c>
      <c r="D150" s="186">
        <v>3</v>
      </c>
      <c r="E150" s="187">
        <v>1.5</v>
      </c>
      <c r="F150" s="187">
        <v>1.5</v>
      </c>
      <c r="G150" s="188">
        <v>3</v>
      </c>
      <c r="H150" s="224" t="s">
        <v>93</v>
      </c>
      <c r="I150" s="183" t="s">
        <v>27</v>
      </c>
      <c r="J150" s="248">
        <v>30</v>
      </c>
      <c r="K150" s="247"/>
      <c r="L150" s="188">
        <v>30</v>
      </c>
      <c r="M150" s="249"/>
      <c r="N150" s="544"/>
      <c r="O150" s="544"/>
      <c r="P150" s="544"/>
      <c r="Q150" s="544"/>
      <c r="R150" s="544"/>
      <c r="S150" s="544"/>
    </row>
    <row r="151" spans="1:19" s="440" customFormat="1" ht="13.5" thickBot="1">
      <c r="A151" s="474"/>
      <c r="B151" s="473" t="s">
        <v>73</v>
      </c>
      <c r="C151" s="474"/>
      <c r="D151" s="475">
        <f>SUM(D147:D150)</f>
        <v>12</v>
      </c>
      <c r="E151" s="476">
        <f>SUM(E147:E150)</f>
        <v>6</v>
      </c>
      <c r="F151" s="439">
        <f>SUM(F147:F150)</f>
        <v>6</v>
      </c>
      <c r="G151" s="439">
        <f>SUM(G147:G150)</f>
        <v>12</v>
      </c>
      <c r="H151" s="477" t="s">
        <v>61</v>
      </c>
      <c r="I151" s="478" t="s">
        <v>61</v>
      </c>
      <c r="J151" s="457">
        <f>SUM(J147:J150)</f>
        <v>120</v>
      </c>
      <c r="K151" s="439"/>
      <c r="L151" s="439">
        <f>SUM(L147:L150)</f>
        <v>120</v>
      </c>
      <c r="M151" s="458"/>
      <c r="N151" s="544"/>
      <c r="O151" s="544"/>
      <c r="P151" s="544"/>
      <c r="Q151" s="544"/>
      <c r="R151" s="544"/>
      <c r="S151" s="544"/>
    </row>
    <row r="152" spans="1:19" s="440" customFormat="1" ht="12.75">
      <c r="A152" s="518"/>
      <c r="B152" s="517" t="s">
        <v>168</v>
      </c>
      <c r="C152" s="518"/>
      <c r="D152" s="780">
        <f>SUM(G151)</f>
        <v>12</v>
      </c>
      <c r="E152" s="519"/>
      <c r="F152" s="520"/>
      <c r="G152" s="520"/>
      <c r="H152" s="521" t="s">
        <v>61</v>
      </c>
      <c r="I152" s="522" t="s">
        <v>61</v>
      </c>
      <c r="J152" s="523"/>
      <c r="K152" s="520"/>
      <c r="L152" s="520"/>
      <c r="M152" s="533"/>
      <c r="N152" s="544"/>
      <c r="O152" s="544"/>
      <c r="P152" s="544"/>
      <c r="Q152" s="544"/>
      <c r="R152" s="544"/>
      <c r="S152" s="544"/>
    </row>
    <row r="153" spans="1:19" s="440" customFormat="1" ht="13.5" thickBot="1">
      <c r="A153" s="647"/>
      <c r="B153" s="524" t="s">
        <v>169</v>
      </c>
      <c r="C153" s="525"/>
      <c r="D153" s="526"/>
      <c r="E153" s="526"/>
      <c r="F153" s="526"/>
      <c r="G153" s="526"/>
      <c r="H153" s="526" t="s">
        <v>61</v>
      </c>
      <c r="I153" s="527" t="s">
        <v>61</v>
      </c>
      <c r="J153" s="528"/>
      <c r="K153" s="526"/>
      <c r="L153" s="526"/>
      <c r="M153" s="527"/>
      <c r="N153" s="544"/>
      <c r="O153" s="544"/>
      <c r="P153" s="544"/>
      <c r="Q153" s="544"/>
      <c r="R153" s="544"/>
      <c r="S153" s="544"/>
    </row>
    <row r="154" spans="1:19" s="396" customFormat="1" ht="13.5" thickBot="1">
      <c r="A154" s="626" t="s">
        <v>7</v>
      </c>
      <c r="B154" s="424" t="s">
        <v>190</v>
      </c>
      <c r="C154" s="424"/>
      <c r="D154" s="408"/>
      <c r="E154" s="408"/>
      <c r="F154" s="408"/>
      <c r="G154" s="510"/>
      <c r="H154" s="408"/>
      <c r="I154" s="408"/>
      <c r="J154" s="408"/>
      <c r="K154" s="408"/>
      <c r="L154" s="408"/>
      <c r="M154" s="529"/>
      <c r="N154" s="544"/>
      <c r="O154" s="544"/>
      <c r="P154" s="544"/>
      <c r="Q154" s="544"/>
      <c r="R154" s="544"/>
      <c r="S154" s="544"/>
    </row>
    <row r="155" spans="1:19" ht="13.5" thickBot="1">
      <c r="A155" s="244">
        <v>1</v>
      </c>
      <c r="B155" s="180" t="s">
        <v>138</v>
      </c>
      <c r="C155" s="176" t="s">
        <v>7</v>
      </c>
      <c r="D155" s="189">
        <v>5</v>
      </c>
      <c r="E155" s="190">
        <v>2.5</v>
      </c>
      <c r="F155" s="191">
        <v>2.5</v>
      </c>
      <c r="G155" s="191">
        <v>4</v>
      </c>
      <c r="H155" s="191" t="s">
        <v>199</v>
      </c>
      <c r="I155" s="182" t="s">
        <v>27</v>
      </c>
      <c r="J155" s="176">
        <v>60</v>
      </c>
      <c r="K155" s="191">
        <v>30</v>
      </c>
      <c r="L155" s="204">
        <v>30</v>
      </c>
      <c r="M155" s="279"/>
      <c r="N155" s="544"/>
      <c r="O155" s="544"/>
      <c r="P155" s="544"/>
      <c r="Q155" s="544"/>
      <c r="R155" s="544"/>
      <c r="S155" s="544"/>
    </row>
    <row r="156" spans="1:19" s="440" customFormat="1" ht="13.5" thickBot="1">
      <c r="A156" s="474"/>
      <c r="B156" s="473" t="s">
        <v>73</v>
      </c>
      <c r="C156" s="474"/>
      <c r="D156" s="475">
        <f>SUM(D155)</f>
        <v>5</v>
      </c>
      <c r="E156" s="476">
        <f>SUM(E155)</f>
        <v>2.5</v>
      </c>
      <c r="F156" s="439">
        <f>SUM(F155)</f>
        <v>2.5</v>
      </c>
      <c r="G156" s="439">
        <f>SUM(G155)</f>
        <v>4</v>
      </c>
      <c r="H156" s="477" t="s">
        <v>61</v>
      </c>
      <c r="I156" s="478" t="s">
        <v>61</v>
      </c>
      <c r="J156" s="438">
        <f>SUM(J155)</f>
        <v>60</v>
      </c>
      <c r="K156" s="439">
        <f>SUM(K155)</f>
        <v>30</v>
      </c>
      <c r="L156" s="439">
        <f>SUM(L155)</f>
        <v>30</v>
      </c>
      <c r="M156" s="458"/>
      <c r="N156" s="544"/>
      <c r="O156" s="544"/>
      <c r="P156" s="544"/>
      <c r="Q156" s="544"/>
      <c r="R156" s="544"/>
      <c r="S156" s="544"/>
    </row>
    <row r="157" spans="1:19" s="440" customFormat="1" ht="12.75">
      <c r="A157" s="480"/>
      <c r="B157" s="479" t="s">
        <v>168</v>
      </c>
      <c r="C157" s="480"/>
      <c r="D157" s="778">
        <f>SUM(G156)</f>
        <v>4</v>
      </c>
      <c r="E157" s="481"/>
      <c r="F157" s="482"/>
      <c r="G157" s="482"/>
      <c r="H157" s="483" t="s">
        <v>61</v>
      </c>
      <c r="I157" s="484" t="s">
        <v>61</v>
      </c>
      <c r="J157" s="485"/>
      <c r="K157" s="482"/>
      <c r="L157" s="482"/>
      <c r="M157" s="534"/>
      <c r="N157" s="544"/>
      <c r="O157" s="544"/>
      <c r="P157" s="544"/>
      <c r="Q157" s="544"/>
      <c r="R157" s="544"/>
      <c r="S157" s="544"/>
    </row>
    <row r="158" spans="1:19" s="440" customFormat="1" ht="13.5" thickBot="1">
      <c r="A158" s="487"/>
      <c r="B158" s="486" t="s">
        <v>169</v>
      </c>
      <c r="C158" s="487"/>
      <c r="D158" s="488"/>
      <c r="E158" s="489"/>
      <c r="F158" s="490"/>
      <c r="G158" s="490"/>
      <c r="H158" s="491" t="s">
        <v>61</v>
      </c>
      <c r="I158" s="492" t="s">
        <v>61</v>
      </c>
      <c r="J158" s="493"/>
      <c r="K158" s="490"/>
      <c r="L158" s="490"/>
      <c r="M158" s="535"/>
      <c r="N158" s="544"/>
      <c r="O158" s="544"/>
      <c r="P158" s="544"/>
      <c r="Q158" s="544"/>
      <c r="R158" s="544"/>
      <c r="S158" s="544"/>
    </row>
    <row r="159" spans="1:19" s="396" customFormat="1" ht="13.5" thickBot="1">
      <c r="A159" s="626" t="s">
        <v>8</v>
      </c>
      <c r="B159" s="424" t="s">
        <v>191</v>
      </c>
      <c r="C159" s="424"/>
      <c r="D159" s="408"/>
      <c r="E159" s="408"/>
      <c r="F159" s="408"/>
      <c r="G159" s="510"/>
      <c r="H159" s="408"/>
      <c r="I159" s="408"/>
      <c r="J159" s="408"/>
      <c r="K159" s="408"/>
      <c r="L159" s="408"/>
      <c r="M159" s="529"/>
      <c r="N159" s="544"/>
      <c r="O159" s="544"/>
      <c r="P159" s="544"/>
      <c r="Q159" s="544"/>
      <c r="R159" s="544"/>
      <c r="S159" s="544"/>
    </row>
    <row r="160" spans="1:19" ht="13.5" thickBot="1">
      <c r="A160" s="244">
        <v>1</v>
      </c>
      <c r="B160" s="180" t="s">
        <v>222</v>
      </c>
      <c r="C160" s="176" t="s">
        <v>7</v>
      </c>
      <c r="D160" s="189">
        <v>3</v>
      </c>
      <c r="E160" s="190">
        <v>1.5</v>
      </c>
      <c r="F160" s="191">
        <v>1.5</v>
      </c>
      <c r="G160" s="191">
        <v>0.5</v>
      </c>
      <c r="H160" s="191" t="s">
        <v>93</v>
      </c>
      <c r="I160" s="182" t="s">
        <v>35</v>
      </c>
      <c r="J160" s="240">
        <v>30</v>
      </c>
      <c r="K160" s="200">
        <v>30</v>
      </c>
      <c r="L160" s="245"/>
      <c r="M160" s="202"/>
      <c r="N160" s="544"/>
      <c r="O160" s="544"/>
      <c r="P160" s="544"/>
      <c r="Q160" s="544"/>
      <c r="R160" s="544"/>
      <c r="S160" s="544"/>
    </row>
    <row r="161" spans="1:19" ht="12.75">
      <c r="A161" s="246">
        <v>2</v>
      </c>
      <c r="B161" s="181" t="s">
        <v>224</v>
      </c>
      <c r="C161" s="184" t="s">
        <v>7</v>
      </c>
      <c r="D161" s="186">
        <v>3</v>
      </c>
      <c r="E161" s="187">
        <v>1.5</v>
      </c>
      <c r="F161" s="191">
        <v>1.5</v>
      </c>
      <c r="G161" s="188">
        <v>3</v>
      </c>
      <c r="H161" s="191" t="s">
        <v>93</v>
      </c>
      <c r="I161" s="183" t="s">
        <v>35</v>
      </c>
      <c r="J161" s="248">
        <v>30</v>
      </c>
      <c r="K161" s="188"/>
      <c r="L161" s="188">
        <v>30</v>
      </c>
      <c r="M161" s="249"/>
      <c r="N161" s="544"/>
      <c r="O161" s="544"/>
      <c r="P161" s="544"/>
      <c r="Q161" s="544"/>
      <c r="R161" s="544"/>
      <c r="S161" s="544"/>
    </row>
    <row r="162" spans="1:19" ht="13.5" thickBot="1">
      <c r="A162" s="246">
        <v>3</v>
      </c>
      <c r="B162" s="181" t="s">
        <v>130</v>
      </c>
      <c r="C162" s="184" t="s">
        <v>7</v>
      </c>
      <c r="D162" s="186">
        <v>5</v>
      </c>
      <c r="E162" s="187">
        <v>1.5</v>
      </c>
      <c r="F162" s="191">
        <v>3.5</v>
      </c>
      <c r="G162" s="191">
        <v>3</v>
      </c>
      <c r="H162" s="191" t="s">
        <v>93</v>
      </c>
      <c r="I162" s="182" t="s">
        <v>35</v>
      </c>
      <c r="J162" s="248">
        <v>30</v>
      </c>
      <c r="K162" s="247"/>
      <c r="L162" s="188">
        <v>30</v>
      </c>
      <c r="M162" s="249"/>
      <c r="N162" s="544"/>
      <c r="O162" s="544"/>
      <c r="P162" s="544"/>
      <c r="Q162" s="544"/>
      <c r="R162" s="544"/>
      <c r="S162" s="544"/>
    </row>
    <row r="163" spans="1:19" s="440" customFormat="1" ht="13.5" thickBot="1">
      <c r="A163" s="474"/>
      <c r="B163" s="473" t="s">
        <v>73</v>
      </c>
      <c r="C163" s="474"/>
      <c r="D163" s="475">
        <f>SUM(D160:D162)</f>
        <v>11</v>
      </c>
      <c r="E163" s="476">
        <f>SUM(E160:E162)</f>
        <v>4.5</v>
      </c>
      <c r="F163" s="439">
        <f>SUM(F160:F162)</f>
        <v>6.5</v>
      </c>
      <c r="G163" s="439">
        <f>SUM(G160:G162)</f>
        <v>6.5</v>
      </c>
      <c r="H163" s="477" t="s">
        <v>61</v>
      </c>
      <c r="I163" s="478" t="s">
        <v>61</v>
      </c>
      <c r="J163" s="438">
        <f>SUM(J160:J162)</f>
        <v>90</v>
      </c>
      <c r="K163" s="439">
        <f>SUM(K160:K162)</f>
        <v>30</v>
      </c>
      <c r="L163" s="439">
        <f>SUM(L161:L162)</f>
        <v>60</v>
      </c>
      <c r="M163" s="458"/>
      <c r="N163" s="544"/>
      <c r="O163" s="544"/>
      <c r="P163" s="544"/>
      <c r="Q163" s="544"/>
      <c r="R163" s="544"/>
      <c r="S163" s="544"/>
    </row>
    <row r="164" spans="1:19" s="440" customFormat="1" ht="12.75">
      <c r="A164" s="480"/>
      <c r="B164" s="479" t="s">
        <v>168</v>
      </c>
      <c r="C164" s="480"/>
      <c r="D164" s="789">
        <f>SUM(G163)</f>
        <v>6.5</v>
      </c>
      <c r="E164" s="481"/>
      <c r="F164" s="482"/>
      <c r="G164" s="482"/>
      <c r="H164" s="483" t="s">
        <v>61</v>
      </c>
      <c r="I164" s="484" t="s">
        <v>61</v>
      </c>
      <c r="J164" s="485"/>
      <c r="K164" s="482"/>
      <c r="L164" s="482"/>
      <c r="M164" s="534"/>
      <c r="N164" s="544"/>
      <c r="O164" s="544"/>
      <c r="P164" s="544"/>
      <c r="Q164" s="544"/>
      <c r="R164" s="544"/>
      <c r="S164" s="544"/>
    </row>
    <row r="165" spans="1:19" s="440" customFormat="1" ht="13.5" thickBot="1">
      <c r="A165" s="893"/>
      <c r="B165" s="894" t="s">
        <v>169</v>
      </c>
      <c r="C165" s="893"/>
      <c r="D165" s="898">
        <v>11</v>
      </c>
      <c r="E165" s="896"/>
      <c r="F165" s="526"/>
      <c r="G165" s="526"/>
      <c r="H165" s="526" t="s">
        <v>61</v>
      </c>
      <c r="I165" s="527" t="s">
        <v>61</v>
      </c>
      <c r="J165" s="899">
        <v>90</v>
      </c>
      <c r="K165" s="526"/>
      <c r="L165" s="526"/>
      <c r="M165" s="527"/>
      <c r="N165" s="544"/>
      <c r="O165" s="544"/>
      <c r="P165" s="544"/>
      <c r="Q165" s="544"/>
      <c r="R165" s="544"/>
      <c r="S165" s="544"/>
    </row>
    <row r="166" spans="1:19" s="396" customFormat="1" ht="13.5" thickBot="1">
      <c r="A166" s="626" t="s">
        <v>56</v>
      </c>
      <c r="B166" s="424" t="s">
        <v>192</v>
      </c>
      <c r="C166" s="424"/>
      <c r="D166" s="408"/>
      <c r="E166" s="408"/>
      <c r="F166" s="408"/>
      <c r="G166" s="510"/>
      <c r="H166" s="408"/>
      <c r="I166" s="408"/>
      <c r="J166" s="408"/>
      <c r="K166" s="408"/>
      <c r="L166" s="408"/>
      <c r="M166" s="529"/>
      <c r="N166" s="544"/>
      <c r="O166" s="544"/>
      <c r="P166" s="544"/>
      <c r="Q166" s="544"/>
      <c r="R166" s="544"/>
      <c r="S166" s="544"/>
    </row>
    <row r="167" spans="1:19" s="233" customFormat="1" ht="12.75">
      <c r="A167" s="272">
        <v>1</v>
      </c>
      <c r="B167" s="180" t="s">
        <v>146</v>
      </c>
      <c r="C167" s="176" t="s">
        <v>7</v>
      </c>
      <c r="D167" s="189">
        <v>1</v>
      </c>
      <c r="E167" s="190">
        <v>0.5</v>
      </c>
      <c r="F167" s="191">
        <v>0.5</v>
      </c>
      <c r="G167" s="191">
        <v>0.5</v>
      </c>
      <c r="H167" s="191" t="s">
        <v>269</v>
      </c>
      <c r="I167" s="182" t="s">
        <v>27</v>
      </c>
      <c r="J167" s="204">
        <v>15</v>
      </c>
      <c r="K167" s="191"/>
      <c r="L167" s="191">
        <v>15</v>
      </c>
      <c r="M167" s="182"/>
      <c r="N167" s="732"/>
      <c r="O167" s="732"/>
      <c r="P167" s="732"/>
      <c r="Q167" s="732"/>
      <c r="R167" s="732"/>
      <c r="S167" s="732"/>
    </row>
    <row r="168" spans="1:19" s="233" customFormat="1" ht="13.5" thickBot="1">
      <c r="A168" s="273">
        <v>2</v>
      </c>
      <c r="B168" s="251" t="s">
        <v>126</v>
      </c>
      <c r="C168" s="219" t="s">
        <v>7</v>
      </c>
      <c r="D168" s="126">
        <v>1</v>
      </c>
      <c r="E168" s="197">
        <v>0.5</v>
      </c>
      <c r="F168" s="198">
        <v>0.5</v>
      </c>
      <c r="G168" s="198">
        <v>0.5</v>
      </c>
      <c r="H168" s="191" t="s">
        <v>270</v>
      </c>
      <c r="I168" s="185" t="s">
        <v>27</v>
      </c>
      <c r="J168" s="205">
        <v>15</v>
      </c>
      <c r="K168" s="198"/>
      <c r="L168" s="198">
        <v>15</v>
      </c>
      <c r="M168" s="185"/>
      <c r="N168" s="732"/>
      <c r="O168" s="732"/>
      <c r="P168" s="732"/>
      <c r="Q168" s="732"/>
      <c r="R168" s="732"/>
      <c r="S168" s="732"/>
    </row>
    <row r="169" spans="1:19" s="440" customFormat="1" ht="13.5" thickBot="1">
      <c r="A169" s="474"/>
      <c r="B169" s="473" t="s">
        <v>73</v>
      </c>
      <c r="C169" s="474"/>
      <c r="D169" s="475">
        <f>SUM(D167:D168)</f>
        <v>2</v>
      </c>
      <c r="E169" s="476">
        <f>SUM(E167:E168)</f>
        <v>1</v>
      </c>
      <c r="F169" s="439">
        <f>SUM(F167:F168)</f>
        <v>1</v>
      </c>
      <c r="G169" s="439">
        <f>SUM(G167:G168)</f>
        <v>1</v>
      </c>
      <c r="H169" s="477" t="s">
        <v>61</v>
      </c>
      <c r="I169" s="478" t="s">
        <v>61</v>
      </c>
      <c r="J169" s="438">
        <f>SUM(J167:J168)</f>
        <v>30</v>
      </c>
      <c r="K169" s="439"/>
      <c r="L169" s="439">
        <f>SUM(L167:L168)</f>
        <v>30</v>
      </c>
      <c r="M169" s="458"/>
      <c r="N169" s="544"/>
      <c r="O169" s="544"/>
      <c r="P169" s="544"/>
      <c r="Q169" s="544"/>
      <c r="R169" s="544"/>
      <c r="S169" s="544"/>
    </row>
    <row r="170" spans="1:19" s="440" customFormat="1" ht="12.75">
      <c r="A170" s="480"/>
      <c r="B170" s="479" t="s">
        <v>168</v>
      </c>
      <c r="C170" s="480"/>
      <c r="D170" s="789">
        <f>SUM(G169)</f>
        <v>1</v>
      </c>
      <c r="E170" s="481"/>
      <c r="F170" s="482"/>
      <c r="G170" s="482"/>
      <c r="H170" s="483" t="s">
        <v>61</v>
      </c>
      <c r="I170" s="484" t="s">
        <v>61</v>
      </c>
      <c r="J170" s="485"/>
      <c r="K170" s="482"/>
      <c r="L170" s="482"/>
      <c r="M170" s="534"/>
      <c r="N170" s="544"/>
      <c r="O170" s="544"/>
      <c r="P170" s="544"/>
      <c r="Q170" s="544"/>
      <c r="R170" s="544"/>
      <c r="S170" s="544"/>
    </row>
    <row r="171" spans="1:19" s="440" customFormat="1" ht="13.5" thickBot="1">
      <c r="A171" s="487"/>
      <c r="B171" s="486" t="s">
        <v>169</v>
      </c>
      <c r="C171" s="487"/>
      <c r="D171" s="488"/>
      <c r="E171" s="489"/>
      <c r="F171" s="490"/>
      <c r="G171" s="490"/>
      <c r="H171" s="491" t="s">
        <v>61</v>
      </c>
      <c r="I171" s="492" t="s">
        <v>61</v>
      </c>
      <c r="J171" s="493"/>
      <c r="K171" s="490"/>
      <c r="L171" s="490"/>
      <c r="M171" s="535"/>
      <c r="N171" s="544"/>
      <c r="O171" s="544"/>
      <c r="P171" s="544"/>
      <c r="Q171" s="544"/>
      <c r="R171" s="544"/>
      <c r="S171" s="544"/>
    </row>
    <row r="172" spans="1:19" s="396" customFormat="1" ht="13.5" thickBot="1">
      <c r="A172" s="626" t="s">
        <v>57</v>
      </c>
      <c r="B172" s="424" t="s">
        <v>9</v>
      </c>
      <c r="C172" s="424"/>
      <c r="D172" s="408"/>
      <c r="E172" s="408"/>
      <c r="F172" s="408"/>
      <c r="G172" s="408"/>
      <c r="H172" s="408"/>
      <c r="I172" s="408"/>
      <c r="J172" s="408"/>
      <c r="K172" s="408"/>
      <c r="L172" s="408"/>
      <c r="M172" s="529"/>
      <c r="N172" s="544"/>
      <c r="O172" s="544"/>
      <c r="P172" s="544"/>
      <c r="Q172" s="544"/>
      <c r="R172" s="544"/>
      <c r="S172" s="544"/>
    </row>
    <row r="173" spans="1:19" s="396" customFormat="1" ht="13.5" thickBot="1">
      <c r="A173" s="412" t="s">
        <v>58</v>
      </c>
      <c r="B173" s="397" t="s">
        <v>136</v>
      </c>
      <c r="C173" s="413"/>
      <c r="D173" s="654"/>
      <c r="E173" s="532"/>
      <c r="F173" s="655"/>
      <c r="G173" s="414"/>
      <c r="H173" s="415" t="s">
        <v>61</v>
      </c>
      <c r="I173" s="415" t="s">
        <v>61</v>
      </c>
      <c r="J173" s="656"/>
      <c r="K173" s="415"/>
      <c r="L173" s="654"/>
      <c r="M173" s="657"/>
      <c r="N173" s="544"/>
      <c r="O173" s="544"/>
      <c r="P173" s="544"/>
      <c r="Q173" s="544"/>
      <c r="R173" s="544"/>
      <c r="S173" s="544"/>
    </row>
    <row r="174" spans="1:19" s="380" customFormat="1" ht="13.5" thickBot="1">
      <c r="A174" s="1122" t="s">
        <v>109</v>
      </c>
      <c r="B174" s="1123"/>
      <c r="C174" s="929" t="s">
        <v>7</v>
      </c>
      <c r="D174" s="418">
        <f>SUM(D169,D163,D156,D151)</f>
        <v>30</v>
      </c>
      <c r="E174" s="419">
        <f>SUM(E151,E156,E163,E169)</f>
        <v>14</v>
      </c>
      <c r="F174" s="419">
        <f>SUM(F151,F156,F163,F169)</f>
        <v>16</v>
      </c>
      <c r="G174" s="419">
        <f>SUM(G169,G163,G156,G151)</f>
        <v>23.5</v>
      </c>
      <c r="H174" s="382"/>
      <c r="I174" s="381"/>
      <c r="J174" s="540">
        <f>SUM(J169,J163,J156,J151)</f>
        <v>300</v>
      </c>
      <c r="K174" s="384">
        <f>SUM(K156,K163)</f>
        <v>60</v>
      </c>
      <c r="L174" s="385">
        <f>SUM(L169,L163,L156,L151)</f>
        <v>240</v>
      </c>
      <c r="M174" s="652"/>
      <c r="N174" s="544"/>
      <c r="O174" s="544"/>
      <c r="P174" s="544"/>
      <c r="Q174" s="544"/>
      <c r="R174" s="544"/>
      <c r="S174" s="544"/>
    </row>
    <row r="175" spans="1:13" s="544" customFormat="1" ht="12.75">
      <c r="A175" s="931"/>
      <c r="B175" s="904"/>
      <c r="C175" s="721"/>
      <c r="D175" s="721"/>
      <c r="E175" s="721"/>
      <c r="F175" s="721"/>
      <c r="G175" s="734"/>
      <c r="H175" s="707"/>
      <c r="I175" s="707"/>
      <c r="J175" s="707"/>
      <c r="K175" s="707"/>
      <c r="L175" s="731"/>
      <c r="M175" s="731"/>
    </row>
    <row r="176" spans="1:13" s="544" customFormat="1" ht="12.75">
      <c r="A176" s="721"/>
      <c r="B176" s="720"/>
      <c r="C176" s="721"/>
      <c r="D176" s="721"/>
      <c r="E176" s="721"/>
      <c r="F176" s="721"/>
      <c r="G176" s="707"/>
      <c r="H176" s="707"/>
      <c r="I176" s="707"/>
      <c r="J176" s="707"/>
      <c r="K176" s="707"/>
      <c r="L176" s="707"/>
      <c r="M176" s="707"/>
    </row>
    <row r="177" spans="1:13" s="544" customFormat="1" ht="12.75">
      <c r="A177" s="729"/>
      <c r="B177" s="729"/>
      <c r="C177" s="735"/>
      <c r="D177" s="735"/>
      <c r="E177" s="735"/>
      <c r="F177" s="735"/>
      <c r="G177" s="735"/>
      <c r="H177" s="735"/>
      <c r="I177" s="735"/>
      <c r="J177" s="707"/>
      <c r="K177" s="707"/>
      <c r="L177" s="707"/>
      <c r="M177" s="707"/>
    </row>
    <row r="178" spans="1:13" s="544" customFormat="1" ht="12.75">
      <c r="A178" s="1172" t="s">
        <v>221</v>
      </c>
      <c r="B178" s="1172"/>
      <c r="C178" s="1172"/>
      <c r="D178" s="1172"/>
      <c r="E178" s="1172"/>
      <c r="F178" s="1172"/>
      <c r="G178" s="1172"/>
      <c r="H178" s="1172"/>
      <c r="I178" s="1172"/>
      <c r="J178" s="1172"/>
      <c r="K178" s="1172"/>
      <c r="L178" s="1172"/>
      <c r="M178" s="1172"/>
    </row>
    <row r="179" spans="1:13" s="544" customFormat="1" ht="12.75">
      <c r="A179" s="1172" t="s">
        <v>223</v>
      </c>
      <c r="B179" s="1172"/>
      <c r="C179" s="1172"/>
      <c r="D179" s="1172"/>
      <c r="E179" s="1172"/>
      <c r="F179" s="1172"/>
      <c r="G179" s="1172"/>
      <c r="H179" s="1172"/>
      <c r="I179" s="1172"/>
      <c r="J179" s="1172"/>
      <c r="K179" s="1172"/>
      <c r="L179" s="1172"/>
      <c r="M179" s="1172"/>
    </row>
    <row r="180" spans="1:13" s="544" customFormat="1" ht="12.75">
      <c r="A180" s="1160" t="s">
        <v>206</v>
      </c>
      <c r="B180" s="1160"/>
      <c r="C180" s="1160"/>
      <c r="D180" s="1160"/>
      <c r="E180" s="1160"/>
      <c r="F180" s="1160"/>
      <c r="G180" s="1160"/>
      <c r="H180" s="1160"/>
      <c r="I180" s="1160"/>
      <c r="J180" s="1160"/>
      <c r="K180" s="1160"/>
      <c r="L180" s="1160"/>
      <c r="M180" s="1160"/>
    </row>
    <row r="181" spans="1:13" s="544" customFormat="1" ht="15.75">
      <c r="A181" s="708"/>
      <c r="B181" s="708"/>
      <c r="C181" s="708"/>
      <c r="D181" s="708"/>
      <c r="E181" s="708"/>
      <c r="F181" s="708"/>
      <c r="G181" s="708"/>
      <c r="H181" s="708"/>
      <c r="I181" s="708"/>
      <c r="J181" s="708"/>
      <c r="K181" s="708"/>
      <c r="L181" s="708"/>
      <c r="M181" s="708"/>
    </row>
    <row r="182" spans="1:13" s="544" customFormat="1" ht="15.75">
      <c r="A182" s="1164" t="s">
        <v>85</v>
      </c>
      <c r="B182" s="1165"/>
      <c r="C182" s="1165"/>
      <c r="D182" s="1165"/>
      <c r="E182" s="1165"/>
      <c r="F182" s="1165"/>
      <c r="G182" s="1165"/>
      <c r="H182" s="1165"/>
      <c r="I182" s="1165"/>
      <c r="J182" s="1165"/>
      <c r="K182" s="1165"/>
      <c r="L182" s="1165"/>
      <c r="M182" s="1165"/>
    </row>
    <row r="183" spans="1:13" s="544" customFormat="1" ht="15.75">
      <c r="A183" s="1164" t="s">
        <v>267</v>
      </c>
      <c r="B183" s="1164"/>
      <c r="C183" s="1164"/>
      <c r="D183" s="1164"/>
      <c r="E183" s="1164"/>
      <c r="F183" s="1164"/>
      <c r="G183" s="1164"/>
      <c r="H183" s="1164"/>
      <c r="I183" s="1164"/>
      <c r="J183" s="1164"/>
      <c r="K183" s="1164"/>
      <c r="L183" s="1164"/>
      <c r="M183" s="1164"/>
    </row>
    <row r="184" spans="1:13" s="544" customFormat="1" ht="15.75">
      <c r="A184" s="928"/>
      <c r="B184" s="928"/>
      <c r="C184" s="928"/>
      <c r="D184" s="928"/>
      <c r="E184" s="928"/>
      <c r="F184" s="928"/>
      <c r="G184" s="928"/>
      <c r="H184" s="928"/>
      <c r="I184" s="928"/>
      <c r="J184" s="928"/>
      <c r="K184" s="928"/>
      <c r="L184" s="928"/>
      <c r="M184" s="928"/>
    </row>
    <row r="185" spans="1:13" s="544" customFormat="1" ht="12.75">
      <c r="A185" s="710"/>
      <c r="B185" s="736" t="s">
        <v>182</v>
      </c>
      <c r="C185" s="712"/>
      <c r="D185" s="710"/>
      <c r="E185" s="710"/>
      <c r="F185" s="710"/>
      <c r="G185" s="710"/>
      <c r="H185" s="710"/>
      <c r="I185" s="710"/>
      <c r="J185" s="710"/>
      <c r="K185" s="710"/>
      <c r="L185" s="710"/>
      <c r="M185" s="710"/>
    </row>
    <row r="186" s="544" customFormat="1" ht="12.75">
      <c r="B186" s="687" t="s">
        <v>195</v>
      </c>
    </row>
    <row r="187" s="544" customFormat="1" ht="12.75">
      <c r="B187" s="340" t="s">
        <v>196</v>
      </c>
    </row>
    <row r="188" s="544" customFormat="1" ht="12.75">
      <c r="B188" s="340" t="s">
        <v>186</v>
      </c>
    </row>
    <row r="189" s="544" customFormat="1" ht="12.75">
      <c r="B189" s="687" t="s">
        <v>185</v>
      </c>
    </row>
    <row r="190" s="544" customFormat="1" ht="12.75"/>
    <row r="191" spans="2:7" s="544" customFormat="1" ht="13.5" thickBot="1">
      <c r="B191" s="714" t="s">
        <v>110</v>
      </c>
      <c r="G191" s="565"/>
    </row>
    <row r="192" spans="1:19" ht="12.75">
      <c r="A192" s="65" t="s">
        <v>0</v>
      </c>
      <c r="B192" s="66"/>
      <c r="C192" s="73"/>
      <c r="D192" s="1111" t="s">
        <v>46</v>
      </c>
      <c r="E192" s="1112"/>
      <c r="F192" s="1112"/>
      <c r="G192" s="96" t="s">
        <v>34</v>
      </c>
      <c r="H192" s="3" t="s">
        <v>1</v>
      </c>
      <c r="I192" s="75" t="s">
        <v>39</v>
      </c>
      <c r="J192" s="1161" t="s">
        <v>49</v>
      </c>
      <c r="K192" s="1162"/>
      <c r="L192" s="1162"/>
      <c r="M192" s="1163"/>
      <c r="N192" s="544"/>
      <c r="O192" s="544"/>
      <c r="P192" s="544"/>
      <c r="Q192" s="544"/>
      <c r="R192" s="544"/>
      <c r="S192" s="544"/>
    </row>
    <row r="193" spans="1:19" ht="12.75">
      <c r="A193" s="74"/>
      <c r="B193" s="67" t="s">
        <v>10</v>
      </c>
      <c r="C193" s="131" t="s">
        <v>37</v>
      </c>
      <c r="D193" s="78" t="s">
        <v>2</v>
      </c>
      <c r="E193" s="17" t="s">
        <v>43</v>
      </c>
      <c r="F193" s="81" t="s">
        <v>22</v>
      </c>
      <c r="G193" s="93" t="s">
        <v>47</v>
      </c>
      <c r="H193" s="7" t="s">
        <v>45</v>
      </c>
      <c r="I193" s="76" t="s">
        <v>40</v>
      </c>
      <c r="J193" s="166" t="s">
        <v>2</v>
      </c>
      <c r="K193" s="1116" t="s">
        <v>50</v>
      </c>
      <c r="L193" s="1116"/>
      <c r="M193" s="70" t="s">
        <v>152</v>
      </c>
      <c r="N193" s="544"/>
      <c r="O193" s="544"/>
      <c r="P193" s="544"/>
      <c r="Q193" s="544"/>
      <c r="R193" s="544"/>
      <c r="S193" s="544"/>
    </row>
    <row r="194" spans="1:19" ht="12.75">
      <c r="A194" s="4"/>
      <c r="B194" s="67" t="s">
        <v>3</v>
      </c>
      <c r="C194" s="80"/>
      <c r="D194" s="55"/>
      <c r="E194" s="17" t="s">
        <v>11</v>
      </c>
      <c r="F194" s="38" t="s">
        <v>28</v>
      </c>
      <c r="G194" s="94" t="s">
        <v>68</v>
      </c>
      <c r="H194" s="7"/>
      <c r="I194" s="77" t="s">
        <v>41</v>
      </c>
      <c r="J194" s="86"/>
      <c r="K194" s="84" t="s">
        <v>12</v>
      </c>
      <c r="L194" s="125" t="s">
        <v>13</v>
      </c>
      <c r="M194" s="79"/>
      <c r="N194" s="544"/>
      <c r="O194" s="544"/>
      <c r="P194" s="544"/>
      <c r="Q194" s="544"/>
      <c r="R194" s="544"/>
      <c r="S194" s="544"/>
    </row>
    <row r="195" spans="1:19" ht="12.75">
      <c r="A195" s="55"/>
      <c r="B195" s="67"/>
      <c r="C195" s="6"/>
      <c r="D195" s="55"/>
      <c r="E195" s="17" t="s">
        <v>38</v>
      </c>
      <c r="F195" s="68" t="s">
        <v>23</v>
      </c>
      <c r="G195" s="85" t="s">
        <v>69</v>
      </c>
      <c r="H195" s="6"/>
      <c r="I195" s="76" t="s">
        <v>42</v>
      </c>
      <c r="J195" s="87"/>
      <c r="K195" s="52"/>
      <c r="L195" s="95"/>
      <c r="M195" s="39"/>
      <c r="N195" s="544"/>
      <c r="O195" s="544"/>
      <c r="P195" s="544"/>
      <c r="Q195" s="544"/>
      <c r="R195" s="544"/>
      <c r="S195" s="544"/>
    </row>
    <row r="196" spans="1:19" ht="12.75">
      <c r="A196" s="55"/>
      <c r="B196" s="56"/>
      <c r="C196" s="37"/>
      <c r="D196" s="55"/>
      <c r="E196" s="17" t="s">
        <v>44</v>
      </c>
      <c r="F196" s="68"/>
      <c r="G196" s="85" t="s">
        <v>26</v>
      </c>
      <c r="H196" s="8"/>
      <c r="I196" s="55" t="s">
        <v>70</v>
      </c>
      <c r="J196" s="26"/>
      <c r="K196" s="52"/>
      <c r="L196" s="16"/>
      <c r="M196" s="27"/>
      <c r="N196" s="544"/>
      <c r="O196" s="544"/>
      <c r="P196" s="544"/>
      <c r="Q196" s="544"/>
      <c r="R196" s="544"/>
      <c r="S196" s="544"/>
    </row>
    <row r="197" spans="1:19" ht="12.75">
      <c r="A197" s="55"/>
      <c r="B197" s="56"/>
      <c r="C197" s="37"/>
      <c r="D197" s="55"/>
      <c r="E197" s="17"/>
      <c r="F197" s="68"/>
      <c r="G197" s="85"/>
      <c r="H197" s="8"/>
      <c r="I197" s="55"/>
      <c r="J197" s="26"/>
      <c r="K197" s="52"/>
      <c r="L197" s="16"/>
      <c r="M197" s="27"/>
      <c r="N197" s="544"/>
      <c r="O197" s="544"/>
      <c r="P197" s="544"/>
      <c r="Q197" s="544"/>
      <c r="R197" s="544"/>
      <c r="S197" s="544"/>
    </row>
    <row r="198" spans="1:19" ht="13.5" thickBot="1">
      <c r="A198" s="10"/>
      <c r="B198" s="43"/>
      <c r="C198" s="11"/>
      <c r="D198" s="10"/>
      <c r="E198" s="69"/>
      <c r="F198" s="82"/>
      <c r="G198" s="69"/>
      <c r="H198" s="11"/>
      <c r="I198" s="10"/>
      <c r="J198" s="28"/>
      <c r="K198" s="53"/>
      <c r="L198" s="23"/>
      <c r="M198" s="29"/>
      <c r="N198" s="544"/>
      <c r="O198" s="544"/>
      <c r="P198" s="544"/>
      <c r="Q198" s="544"/>
      <c r="R198" s="544"/>
      <c r="S198" s="544"/>
    </row>
    <row r="199" spans="1:19" ht="13.5" thickBot="1">
      <c r="A199" s="10"/>
      <c r="B199" s="22" t="s">
        <v>36</v>
      </c>
      <c r="C199" s="36"/>
      <c r="D199" s="11"/>
      <c r="E199" s="11"/>
      <c r="F199" s="11"/>
      <c r="G199" s="11"/>
      <c r="H199" s="11"/>
      <c r="I199" s="11"/>
      <c r="J199" s="11"/>
      <c r="K199" s="11"/>
      <c r="L199" s="11"/>
      <c r="M199" s="12"/>
      <c r="N199" s="544"/>
      <c r="O199" s="544"/>
      <c r="P199" s="544"/>
      <c r="Q199" s="544"/>
      <c r="R199" s="544"/>
      <c r="S199" s="544"/>
    </row>
    <row r="200" spans="1:19" s="396" customFormat="1" ht="13.5" thickBot="1">
      <c r="A200" s="421" t="s">
        <v>5</v>
      </c>
      <c r="B200" s="401" t="s">
        <v>188</v>
      </c>
      <c r="C200" s="401"/>
      <c r="D200" s="422"/>
      <c r="E200" s="422"/>
      <c r="F200" s="422"/>
      <c r="G200" s="422"/>
      <c r="H200" s="422"/>
      <c r="I200" s="422"/>
      <c r="J200" s="422"/>
      <c r="K200" s="422"/>
      <c r="L200" s="422"/>
      <c r="M200" s="423"/>
      <c r="N200" s="544"/>
      <c r="O200" s="544"/>
      <c r="P200" s="544"/>
      <c r="Q200" s="544"/>
      <c r="R200" s="544"/>
      <c r="S200" s="544"/>
    </row>
    <row r="201" spans="1:19" s="396" customFormat="1" ht="13.5" thickBot="1">
      <c r="A201" s="406" t="s">
        <v>6</v>
      </c>
      <c r="B201" s="407" t="s">
        <v>189</v>
      </c>
      <c r="C201" s="407"/>
      <c r="D201" s="407"/>
      <c r="E201" s="407"/>
      <c r="F201" s="409"/>
      <c r="G201" s="409"/>
      <c r="H201" s="409"/>
      <c r="I201" s="409"/>
      <c r="J201" s="409"/>
      <c r="K201" s="409"/>
      <c r="L201" s="409"/>
      <c r="M201" s="410"/>
      <c r="N201" s="544"/>
      <c r="O201" s="544"/>
      <c r="P201" s="544"/>
      <c r="Q201" s="544"/>
      <c r="R201" s="544"/>
      <c r="S201" s="544"/>
    </row>
    <row r="202" spans="1:19" ht="12.75">
      <c r="A202" s="133">
        <v>1</v>
      </c>
      <c r="B202" s="161" t="s">
        <v>94</v>
      </c>
      <c r="C202" s="167"/>
      <c r="D202" s="46"/>
      <c r="E202" s="54"/>
      <c r="F202" s="47"/>
      <c r="G202" s="47"/>
      <c r="H202" s="188" t="s">
        <v>233</v>
      </c>
      <c r="I202" s="48"/>
      <c r="J202" s="40"/>
      <c r="K202" s="31"/>
      <c r="L202" s="31"/>
      <c r="M202" s="32"/>
      <c r="N202" s="544"/>
      <c r="O202" s="544"/>
      <c r="P202" s="544"/>
      <c r="Q202" s="544"/>
      <c r="R202" s="544"/>
      <c r="S202" s="544"/>
    </row>
    <row r="203" spans="1:19" ht="12.75">
      <c r="A203" s="246"/>
      <c r="B203" s="181" t="s">
        <v>96</v>
      </c>
      <c r="C203" s="184" t="s">
        <v>8</v>
      </c>
      <c r="D203" s="186">
        <v>3</v>
      </c>
      <c r="E203" s="187">
        <v>1.5</v>
      </c>
      <c r="F203" s="187">
        <v>1.5</v>
      </c>
      <c r="G203" s="188">
        <v>3</v>
      </c>
      <c r="H203" s="188" t="s">
        <v>154</v>
      </c>
      <c r="I203" s="183" t="s">
        <v>27</v>
      </c>
      <c r="J203" s="248">
        <v>30</v>
      </c>
      <c r="K203" s="247"/>
      <c r="L203" s="188">
        <v>30</v>
      </c>
      <c r="M203" s="21"/>
      <c r="N203" s="544"/>
      <c r="O203" s="544"/>
      <c r="P203" s="544"/>
      <c r="Q203" s="544"/>
      <c r="R203" s="544"/>
      <c r="S203" s="544"/>
    </row>
    <row r="204" spans="1:19" ht="12.75">
      <c r="A204" s="246"/>
      <c r="B204" s="181" t="s">
        <v>97</v>
      </c>
      <c r="C204" s="184" t="s">
        <v>8</v>
      </c>
      <c r="D204" s="186">
        <v>3</v>
      </c>
      <c r="E204" s="187">
        <v>1.5</v>
      </c>
      <c r="F204" s="187">
        <v>1.5</v>
      </c>
      <c r="G204" s="188">
        <v>3</v>
      </c>
      <c r="H204" s="188" t="s">
        <v>154</v>
      </c>
      <c r="I204" s="183" t="s">
        <v>27</v>
      </c>
      <c r="J204" s="248">
        <v>30</v>
      </c>
      <c r="K204" s="247"/>
      <c r="L204" s="188">
        <v>30</v>
      </c>
      <c r="M204" s="21"/>
      <c r="N204" s="544"/>
      <c r="O204" s="544"/>
      <c r="P204" s="544"/>
      <c r="Q204" s="544"/>
      <c r="R204" s="544"/>
      <c r="S204" s="544"/>
    </row>
    <row r="205" spans="1:19" ht="13.5" thickBot="1">
      <c r="A205" s="246">
        <v>2</v>
      </c>
      <c r="B205" s="181" t="s">
        <v>165</v>
      </c>
      <c r="C205" s="184" t="s">
        <v>8</v>
      </c>
      <c r="D205" s="186">
        <v>3</v>
      </c>
      <c r="E205" s="187">
        <v>1.5</v>
      </c>
      <c r="F205" s="187">
        <v>1.5</v>
      </c>
      <c r="G205" s="188">
        <v>3</v>
      </c>
      <c r="H205" s="191" t="s">
        <v>93</v>
      </c>
      <c r="I205" s="183" t="s">
        <v>27</v>
      </c>
      <c r="J205" s="248">
        <v>30</v>
      </c>
      <c r="K205" s="247"/>
      <c r="L205" s="188">
        <v>30</v>
      </c>
      <c r="M205" s="21"/>
      <c r="N205" s="544"/>
      <c r="O205" s="544"/>
      <c r="P205" s="544"/>
      <c r="Q205" s="544"/>
      <c r="R205" s="544"/>
      <c r="S205" s="544"/>
    </row>
    <row r="206" spans="1:19" s="440" customFormat="1" ht="13.5" thickBot="1">
      <c r="A206" s="474"/>
      <c r="B206" s="473" t="s">
        <v>73</v>
      </c>
      <c r="C206" s="474"/>
      <c r="D206" s="475">
        <f>SUM(D203:D205)</f>
        <v>9</v>
      </c>
      <c r="E206" s="476">
        <f>SUM(E203:E205)</f>
        <v>4.5</v>
      </c>
      <c r="F206" s="439">
        <f>SUM(F203:F205)</f>
        <v>4.5</v>
      </c>
      <c r="G206" s="439">
        <f>SUM(G203:G205)</f>
        <v>9</v>
      </c>
      <c r="H206" s="477" t="s">
        <v>61</v>
      </c>
      <c r="I206" s="478" t="s">
        <v>61</v>
      </c>
      <c r="J206" s="457">
        <f>SUM(J203:J205)</f>
        <v>90</v>
      </c>
      <c r="K206" s="439"/>
      <c r="L206" s="439">
        <f>SUM(L203:L205)</f>
        <v>90</v>
      </c>
      <c r="M206" s="458"/>
      <c r="N206" s="544"/>
      <c r="O206" s="544"/>
      <c r="P206" s="544"/>
      <c r="Q206" s="544"/>
      <c r="R206" s="544"/>
      <c r="S206" s="544"/>
    </row>
    <row r="207" spans="1:19" s="440" customFormat="1" ht="12.75">
      <c r="A207" s="518"/>
      <c r="B207" s="517" t="s">
        <v>168</v>
      </c>
      <c r="C207" s="518"/>
      <c r="D207" s="642">
        <f>SUM(G206)</f>
        <v>9</v>
      </c>
      <c r="E207" s="519"/>
      <c r="F207" s="520"/>
      <c r="G207" s="520"/>
      <c r="H207" s="521" t="s">
        <v>61</v>
      </c>
      <c r="I207" s="522" t="s">
        <v>61</v>
      </c>
      <c r="J207" s="523"/>
      <c r="K207" s="520"/>
      <c r="L207" s="520"/>
      <c r="M207" s="466"/>
      <c r="N207" s="544"/>
      <c r="O207" s="544"/>
      <c r="P207" s="544"/>
      <c r="Q207" s="544"/>
      <c r="R207" s="544"/>
      <c r="S207" s="544"/>
    </row>
    <row r="208" spans="1:19" s="440" customFormat="1" ht="13.5" thickBot="1">
      <c r="A208" s="647"/>
      <c r="B208" s="524" t="s">
        <v>169</v>
      </c>
      <c r="C208" s="525"/>
      <c r="D208" s="526"/>
      <c r="E208" s="526"/>
      <c r="F208" s="526"/>
      <c r="G208" s="526"/>
      <c r="H208" s="526" t="s">
        <v>61</v>
      </c>
      <c r="I208" s="527" t="s">
        <v>61</v>
      </c>
      <c r="J208" s="528"/>
      <c r="K208" s="526"/>
      <c r="L208" s="526"/>
      <c r="M208" s="471"/>
      <c r="N208" s="544"/>
      <c r="O208" s="544"/>
      <c r="P208" s="544"/>
      <c r="Q208" s="544"/>
      <c r="R208" s="544"/>
      <c r="S208" s="544"/>
    </row>
    <row r="209" spans="1:19" s="396" customFormat="1" ht="13.5" thickBot="1">
      <c r="A209" s="626" t="s">
        <v>7</v>
      </c>
      <c r="B209" s="424" t="s">
        <v>190</v>
      </c>
      <c r="C209" s="424"/>
      <c r="D209" s="408"/>
      <c r="E209" s="408"/>
      <c r="F209" s="408"/>
      <c r="G209" s="510"/>
      <c r="H209" s="408"/>
      <c r="I209" s="408"/>
      <c r="J209" s="408"/>
      <c r="K209" s="408"/>
      <c r="L209" s="408"/>
      <c r="M209" s="410"/>
      <c r="N209" s="544"/>
      <c r="O209" s="544"/>
      <c r="P209" s="544"/>
      <c r="Q209" s="544"/>
      <c r="R209" s="544"/>
      <c r="S209" s="544"/>
    </row>
    <row r="210" spans="1:19" s="396" customFormat="1" ht="13.5" thickBot="1">
      <c r="A210" s="626" t="s">
        <v>8</v>
      </c>
      <c r="B210" s="424" t="s">
        <v>191</v>
      </c>
      <c r="C210" s="424"/>
      <c r="D210" s="408"/>
      <c r="E210" s="408"/>
      <c r="F210" s="408"/>
      <c r="G210" s="510"/>
      <c r="H210" s="408"/>
      <c r="I210" s="408"/>
      <c r="J210" s="408"/>
      <c r="K210" s="408"/>
      <c r="L210" s="408"/>
      <c r="M210" s="410"/>
      <c r="N210" s="544"/>
      <c r="O210" s="544"/>
      <c r="P210" s="544"/>
      <c r="Q210" s="544"/>
      <c r="R210" s="544"/>
      <c r="S210" s="544"/>
    </row>
    <row r="211" spans="1:19" ht="12.75">
      <c r="A211" s="254">
        <v>1</v>
      </c>
      <c r="B211" s="180" t="s">
        <v>227</v>
      </c>
      <c r="C211" s="176" t="s">
        <v>8</v>
      </c>
      <c r="D211" s="189">
        <v>3</v>
      </c>
      <c r="E211" s="190">
        <v>1.5</v>
      </c>
      <c r="F211" s="191">
        <v>1.5</v>
      </c>
      <c r="G211" s="191">
        <v>0.5</v>
      </c>
      <c r="H211" s="188" t="s">
        <v>100</v>
      </c>
      <c r="I211" s="182" t="s">
        <v>35</v>
      </c>
      <c r="J211" s="176">
        <v>30</v>
      </c>
      <c r="K211" s="191">
        <v>30</v>
      </c>
      <c r="L211" s="191"/>
      <c r="M211" s="48"/>
      <c r="N211" s="544"/>
      <c r="O211" s="544"/>
      <c r="P211" s="544"/>
      <c r="Q211" s="544"/>
      <c r="R211" s="544"/>
      <c r="S211" s="544"/>
    </row>
    <row r="212" spans="1:19" ht="12.75">
      <c r="A212" s="246">
        <v>2</v>
      </c>
      <c r="B212" s="181" t="s">
        <v>224</v>
      </c>
      <c r="C212" s="184" t="s">
        <v>8</v>
      </c>
      <c r="D212" s="186">
        <v>3</v>
      </c>
      <c r="E212" s="361">
        <v>1.5</v>
      </c>
      <c r="F212" s="188">
        <v>1.5</v>
      </c>
      <c r="G212" s="188">
        <v>3</v>
      </c>
      <c r="H212" s="188" t="s">
        <v>93</v>
      </c>
      <c r="I212" s="183" t="s">
        <v>35</v>
      </c>
      <c r="J212" s="248">
        <v>30</v>
      </c>
      <c r="K212" s="188"/>
      <c r="L212" s="188">
        <v>30</v>
      </c>
      <c r="M212" s="21"/>
      <c r="N212" s="544"/>
      <c r="O212" s="544"/>
      <c r="P212" s="544"/>
      <c r="Q212" s="544"/>
      <c r="R212" s="544"/>
      <c r="S212" s="544"/>
    </row>
    <row r="213" spans="1:19" ht="12.75">
      <c r="A213" s="254">
        <v>3</v>
      </c>
      <c r="B213" s="180" t="s">
        <v>228</v>
      </c>
      <c r="C213" s="176" t="s">
        <v>8</v>
      </c>
      <c r="D213" s="189">
        <v>3</v>
      </c>
      <c r="E213" s="190">
        <v>1.5</v>
      </c>
      <c r="F213" s="191">
        <v>1.5</v>
      </c>
      <c r="G213" s="191">
        <v>3</v>
      </c>
      <c r="H213" s="188" t="s">
        <v>93</v>
      </c>
      <c r="I213" s="182" t="s">
        <v>35</v>
      </c>
      <c r="J213" s="176">
        <v>30</v>
      </c>
      <c r="K213" s="191"/>
      <c r="L213" s="191">
        <v>30</v>
      </c>
      <c r="M213" s="48"/>
      <c r="N213" s="544"/>
      <c r="O213" s="544"/>
      <c r="P213" s="544"/>
      <c r="Q213" s="544"/>
      <c r="R213" s="544"/>
      <c r="S213" s="544"/>
    </row>
    <row r="214" spans="1:19" ht="13.5" thickBot="1">
      <c r="A214" s="254">
        <v>4</v>
      </c>
      <c r="B214" s="180" t="s">
        <v>130</v>
      </c>
      <c r="C214" s="176" t="s">
        <v>8</v>
      </c>
      <c r="D214" s="189">
        <v>12</v>
      </c>
      <c r="E214" s="190">
        <v>2</v>
      </c>
      <c r="F214" s="191">
        <v>10</v>
      </c>
      <c r="G214" s="191">
        <v>10</v>
      </c>
      <c r="H214" s="188" t="s">
        <v>93</v>
      </c>
      <c r="I214" s="182" t="s">
        <v>35</v>
      </c>
      <c r="J214" s="176">
        <v>30</v>
      </c>
      <c r="K214" s="191"/>
      <c r="L214" s="191">
        <v>30</v>
      </c>
      <c r="M214" s="48"/>
      <c r="N214" s="544"/>
      <c r="O214" s="544"/>
      <c r="P214" s="544"/>
      <c r="Q214" s="544"/>
      <c r="R214" s="544"/>
      <c r="S214" s="544"/>
    </row>
    <row r="215" spans="1:19" s="440" customFormat="1" ht="13.5" thickBot="1">
      <c r="A215" s="474"/>
      <c r="B215" s="473" t="s">
        <v>73</v>
      </c>
      <c r="C215" s="474"/>
      <c r="D215" s="475">
        <f>SUM(D211:D214)</f>
        <v>21</v>
      </c>
      <c r="E215" s="476">
        <f>SUM(E211:E214)</f>
        <v>6.5</v>
      </c>
      <c r="F215" s="439">
        <f>SUM(F211:F214)</f>
        <v>14.5</v>
      </c>
      <c r="G215" s="439">
        <f>SUM(G211:G214)</f>
        <v>16.5</v>
      </c>
      <c r="H215" s="477" t="s">
        <v>61</v>
      </c>
      <c r="I215" s="478" t="s">
        <v>61</v>
      </c>
      <c r="J215" s="438">
        <f>SUM(J211:J214)</f>
        <v>120</v>
      </c>
      <c r="K215" s="439">
        <f>SUM(K211:K214)</f>
        <v>30</v>
      </c>
      <c r="L215" s="439">
        <f>SUM(L211:L214)</f>
        <v>90</v>
      </c>
      <c r="M215" s="458"/>
      <c r="N215" s="544"/>
      <c r="O215" s="544"/>
      <c r="P215" s="544"/>
      <c r="Q215" s="544"/>
      <c r="R215" s="544"/>
      <c r="S215" s="544"/>
    </row>
    <row r="216" spans="1:19" s="440" customFormat="1" ht="12.75">
      <c r="A216" s="480"/>
      <c r="B216" s="479" t="s">
        <v>168</v>
      </c>
      <c r="C216" s="480"/>
      <c r="D216" s="789">
        <f>SUM(G215)</f>
        <v>16.5</v>
      </c>
      <c r="E216" s="481"/>
      <c r="F216" s="482"/>
      <c r="G216" s="482"/>
      <c r="H216" s="483" t="s">
        <v>61</v>
      </c>
      <c r="I216" s="484" t="s">
        <v>61</v>
      </c>
      <c r="J216" s="485"/>
      <c r="K216" s="482"/>
      <c r="L216" s="482"/>
      <c r="M216" s="448"/>
      <c r="N216" s="544"/>
      <c r="O216" s="544"/>
      <c r="P216" s="544"/>
      <c r="Q216" s="544"/>
      <c r="R216" s="544"/>
      <c r="S216" s="544"/>
    </row>
    <row r="217" spans="1:19" s="440" customFormat="1" ht="13.5" thickBot="1">
      <c r="A217" s="893"/>
      <c r="B217" s="894" t="s">
        <v>169</v>
      </c>
      <c r="C217" s="893"/>
      <c r="D217" s="898">
        <v>21</v>
      </c>
      <c r="E217" s="896"/>
      <c r="F217" s="526"/>
      <c r="G217" s="526"/>
      <c r="H217" s="526" t="s">
        <v>61</v>
      </c>
      <c r="I217" s="527" t="s">
        <v>61</v>
      </c>
      <c r="J217" s="899">
        <v>120</v>
      </c>
      <c r="K217" s="526"/>
      <c r="L217" s="526"/>
      <c r="M217" s="471"/>
      <c r="N217" s="544"/>
      <c r="O217" s="544"/>
      <c r="P217" s="544"/>
      <c r="Q217" s="544"/>
      <c r="R217" s="544"/>
      <c r="S217" s="544"/>
    </row>
    <row r="218" spans="1:19" s="396" customFormat="1" ht="13.5" thickBot="1">
      <c r="A218" s="626" t="s">
        <v>56</v>
      </c>
      <c r="B218" s="424" t="s">
        <v>192</v>
      </c>
      <c r="C218" s="424"/>
      <c r="D218" s="408"/>
      <c r="E218" s="408"/>
      <c r="F218" s="408"/>
      <c r="G218" s="510"/>
      <c r="H218" s="408"/>
      <c r="I218" s="408"/>
      <c r="J218" s="408"/>
      <c r="K218" s="408"/>
      <c r="L218" s="408"/>
      <c r="M218" s="410"/>
      <c r="N218" s="544"/>
      <c r="O218" s="544"/>
      <c r="P218" s="544"/>
      <c r="Q218" s="544"/>
      <c r="R218" s="544"/>
      <c r="S218" s="544"/>
    </row>
    <row r="219" spans="1:19" s="396" customFormat="1" ht="13.5" thickBot="1">
      <c r="A219" s="626" t="s">
        <v>57</v>
      </c>
      <c r="B219" s="424" t="s">
        <v>9</v>
      </c>
      <c r="C219" s="424"/>
      <c r="D219" s="408"/>
      <c r="E219" s="408"/>
      <c r="F219" s="408"/>
      <c r="G219" s="510"/>
      <c r="H219" s="408"/>
      <c r="I219" s="408"/>
      <c r="J219" s="408"/>
      <c r="K219" s="408"/>
      <c r="L219" s="408"/>
      <c r="M219" s="410"/>
      <c r="N219" s="544"/>
      <c r="O219" s="544"/>
      <c r="P219" s="544"/>
      <c r="Q219" s="544"/>
      <c r="R219" s="544"/>
      <c r="S219" s="544"/>
    </row>
    <row r="220" spans="1:19" s="396" customFormat="1" ht="13.5" thickBot="1">
      <c r="A220" s="620" t="s">
        <v>58</v>
      </c>
      <c r="B220" s="633"/>
      <c r="C220" s="644"/>
      <c r="D220" s="395"/>
      <c r="E220" s="634"/>
      <c r="F220" s="635"/>
      <c r="G220" s="635"/>
      <c r="H220" s="635" t="s">
        <v>61</v>
      </c>
      <c r="I220" s="635" t="s">
        <v>61</v>
      </c>
      <c r="J220" s="636"/>
      <c r="K220" s="635"/>
      <c r="L220" s="531"/>
      <c r="M220" s="657"/>
      <c r="N220" s="544"/>
      <c r="O220" s="544"/>
      <c r="P220" s="544"/>
      <c r="Q220" s="544"/>
      <c r="R220" s="544"/>
      <c r="S220" s="544"/>
    </row>
    <row r="221" spans="1:19" s="380" customFormat="1" ht="13.5" thickBot="1">
      <c r="A221" s="1126" t="s">
        <v>236</v>
      </c>
      <c r="B221" s="1127"/>
      <c r="C221" s="639"/>
      <c r="D221" s="540">
        <f>SUM(D215,D206)</f>
        <v>30</v>
      </c>
      <c r="E221" s="384">
        <f>SUM(E215,E206)</f>
        <v>11</v>
      </c>
      <c r="F221" s="384">
        <f>SUM(F206,F215)</f>
        <v>19</v>
      </c>
      <c r="G221" s="384">
        <f>SUM(G215,G206)</f>
        <v>25.5</v>
      </c>
      <c r="H221" s="542"/>
      <c r="I221" s="541"/>
      <c r="J221" s="420">
        <f>SUM(J215,J206)</f>
        <v>210</v>
      </c>
      <c r="K221" s="384">
        <f>SUM(K215)</f>
        <v>30</v>
      </c>
      <c r="L221" s="385">
        <f>SUM(L206,L215)</f>
        <v>180</v>
      </c>
      <c r="M221" s="494"/>
      <c r="N221" s="544"/>
      <c r="O221" s="544"/>
      <c r="P221" s="544"/>
      <c r="Q221" s="544"/>
      <c r="R221" s="544"/>
      <c r="S221" s="544"/>
    </row>
    <row r="222" spans="1:19" ht="12.75">
      <c r="A222" s="371"/>
      <c r="B222" s="372"/>
      <c r="C222" s="210"/>
      <c r="D222" s="210"/>
      <c r="E222" s="210"/>
      <c r="F222" s="210"/>
      <c r="G222" s="215"/>
      <c r="H222" s="211"/>
      <c r="I222" s="211"/>
      <c r="J222" s="211"/>
      <c r="K222" s="211"/>
      <c r="L222" s="211"/>
      <c r="M222" s="9"/>
      <c r="N222" s="544"/>
      <c r="O222" s="544"/>
      <c r="P222" s="544"/>
      <c r="Q222" s="544"/>
      <c r="R222" s="544"/>
      <c r="S222" s="544"/>
    </row>
    <row r="223" spans="1:19" ht="13.5" thickBot="1">
      <c r="A223" s="371"/>
      <c r="B223" s="372"/>
      <c r="C223" s="210"/>
      <c r="D223" s="210"/>
      <c r="E223" s="210"/>
      <c r="F223" s="210"/>
      <c r="G223" s="215"/>
      <c r="H223" s="211"/>
      <c r="I223" s="211"/>
      <c r="J223" s="211"/>
      <c r="K223" s="211"/>
      <c r="L223" s="211"/>
      <c r="M223" s="9"/>
      <c r="N223" s="544"/>
      <c r="O223" s="544"/>
      <c r="P223" s="544"/>
      <c r="Q223" s="544"/>
      <c r="R223" s="544"/>
      <c r="S223" s="544"/>
    </row>
    <row r="224" spans="1:19" s="380" customFormat="1" ht="13.5" thickBot="1">
      <c r="A224" s="1117" t="s">
        <v>111</v>
      </c>
      <c r="B224" s="1118"/>
      <c r="C224" s="667" t="s">
        <v>61</v>
      </c>
      <c r="D224" s="540">
        <f>SUM(D174,D221)</f>
        <v>60</v>
      </c>
      <c r="E224" s="384">
        <f>SUM(E174,E221)</f>
        <v>25</v>
      </c>
      <c r="F224" s="384">
        <f>SUM(F174,F221)</f>
        <v>35</v>
      </c>
      <c r="G224" s="384">
        <f>SUM(G221,G174)</f>
        <v>49</v>
      </c>
      <c r="H224" s="542"/>
      <c r="I224" s="640"/>
      <c r="J224" s="624">
        <f>SUM(J174,J221)</f>
        <v>510</v>
      </c>
      <c r="K224" s="385">
        <f>SUM(K174,K221)</f>
        <v>90</v>
      </c>
      <c r="L224" s="385">
        <f>SUM(L174,L221)</f>
        <v>420</v>
      </c>
      <c r="M224" s="652"/>
      <c r="N224" s="544"/>
      <c r="O224" s="544"/>
      <c r="P224" s="544"/>
      <c r="Q224" s="544"/>
      <c r="R224" s="544"/>
      <c r="S224" s="544"/>
    </row>
    <row r="225" spans="1:13" s="544" customFormat="1" ht="12.75">
      <c r="A225" s="737"/>
      <c r="B225" s="737"/>
      <c r="C225" s="738"/>
      <c r="D225" s="738"/>
      <c r="E225" s="738"/>
      <c r="F225" s="738"/>
      <c r="G225" s="738"/>
      <c r="H225" s="738"/>
      <c r="I225" s="738"/>
      <c r="J225" s="738"/>
      <c r="K225" s="738"/>
      <c r="L225" s="738"/>
      <c r="M225" s="707"/>
    </row>
    <row r="226" spans="1:13" s="544" customFormat="1" ht="12.75">
      <c r="A226" s="739" t="s">
        <v>220</v>
      </c>
      <c r="B226" s="740"/>
      <c r="C226" s="739"/>
      <c r="D226" s="739"/>
      <c r="E226" s="739"/>
      <c r="F226" s="739"/>
      <c r="G226" s="738"/>
      <c r="H226" s="738"/>
      <c r="I226" s="738"/>
      <c r="J226" s="738"/>
      <c r="K226" s="738"/>
      <c r="L226" s="738"/>
      <c r="M226" s="707"/>
    </row>
    <row r="227" spans="1:13" s="544" customFormat="1" ht="12.75">
      <c r="A227" s="739" t="s">
        <v>225</v>
      </c>
      <c r="B227" s="740"/>
      <c r="C227" s="739"/>
      <c r="D227" s="739"/>
      <c r="E227" s="739"/>
      <c r="F227" s="739"/>
      <c r="G227" s="738"/>
      <c r="H227" s="738"/>
      <c r="I227" s="738"/>
      <c r="J227" s="738"/>
      <c r="K227" s="738"/>
      <c r="L227" s="738"/>
      <c r="M227" s="707"/>
    </row>
    <row r="228" spans="1:13" s="544" customFormat="1" ht="12.75">
      <c r="A228" s="739" t="s">
        <v>207</v>
      </c>
      <c r="B228" s="740"/>
      <c r="C228" s="739"/>
      <c r="D228" s="739"/>
      <c r="E228" s="739"/>
      <c r="F228" s="739"/>
      <c r="G228" s="738"/>
      <c r="H228" s="738"/>
      <c r="I228" s="738"/>
      <c r="J228" s="738"/>
      <c r="K228" s="738"/>
      <c r="L228" s="738"/>
      <c r="M228" s="707"/>
    </row>
    <row r="229" spans="1:13" s="544" customFormat="1" ht="12.75">
      <c r="A229" s="739" t="s">
        <v>218</v>
      </c>
      <c r="B229" s="740"/>
      <c r="C229" s="739"/>
      <c r="D229" s="739"/>
      <c r="E229" s="739"/>
      <c r="F229" s="739"/>
      <c r="G229" s="738"/>
      <c r="H229" s="738"/>
      <c r="I229" s="738"/>
      <c r="J229" s="738"/>
      <c r="K229" s="738"/>
      <c r="L229" s="738"/>
      <c r="M229" s="707"/>
    </row>
    <row r="230" spans="1:13" s="544" customFormat="1" ht="12.75">
      <c r="A230" s="739"/>
      <c r="B230" s="740" t="s">
        <v>238</v>
      </c>
      <c r="C230" s="739"/>
      <c r="D230" s="739"/>
      <c r="E230" s="739"/>
      <c r="F230" s="739"/>
      <c r="G230" s="738"/>
      <c r="H230" s="738"/>
      <c r="I230" s="738"/>
      <c r="J230" s="738"/>
      <c r="K230" s="738"/>
      <c r="L230" s="738"/>
      <c r="M230" s="707"/>
    </row>
    <row r="231" spans="1:13" s="544" customFormat="1" ht="12.75">
      <c r="A231" s="737"/>
      <c r="B231" s="737"/>
      <c r="C231" s="738"/>
      <c r="D231" s="738"/>
      <c r="E231" s="738"/>
      <c r="F231" s="738"/>
      <c r="G231" s="738"/>
      <c r="H231" s="738"/>
      <c r="I231" s="738"/>
      <c r="J231" s="738"/>
      <c r="K231" s="738"/>
      <c r="L231" s="738"/>
      <c r="M231" s="707"/>
    </row>
    <row r="232" spans="1:13" s="544" customFormat="1" ht="16.5" thickBot="1">
      <c r="A232" s="721"/>
      <c r="B232" s="1157" t="s">
        <v>63</v>
      </c>
      <c r="C232" s="1157"/>
      <c r="D232" s="1157"/>
      <c r="E232" s="1157"/>
      <c r="F232" s="721"/>
      <c r="G232" s="707"/>
      <c r="H232" s="707"/>
      <c r="I232" s="707"/>
      <c r="J232" s="707"/>
      <c r="K232" s="707"/>
      <c r="L232" s="707"/>
      <c r="M232" s="707"/>
    </row>
    <row r="233" spans="1:19" ht="12.75">
      <c r="A233" s="65" t="s">
        <v>0</v>
      </c>
      <c r="B233" s="66"/>
      <c r="C233" s="73"/>
      <c r="D233" s="1111" t="s">
        <v>46</v>
      </c>
      <c r="E233" s="1112"/>
      <c r="F233" s="1112"/>
      <c r="G233" s="96" t="s">
        <v>34</v>
      </c>
      <c r="H233" s="3"/>
      <c r="I233" s="75"/>
      <c r="J233" s="1161" t="s">
        <v>49</v>
      </c>
      <c r="K233" s="1162"/>
      <c r="L233" s="1162"/>
      <c r="M233" s="1163"/>
      <c r="N233" s="544"/>
      <c r="O233" s="544"/>
      <c r="P233" s="544"/>
      <c r="Q233" s="544"/>
      <c r="R233" s="544"/>
      <c r="S233" s="544"/>
    </row>
    <row r="234" spans="1:19" ht="12.75">
      <c r="A234" s="74"/>
      <c r="B234" s="67" t="s">
        <v>10</v>
      </c>
      <c r="C234" s="80" t="s">
        <v>59</v>
      </c>
      <c r="D234" s="78" t="s">
        <v>2</v>
      </c>
      <c r="E234" s="17" t="s">
        <v>43</v>
      </c>
      <c r="F234" s="81" t="s">
        <v>22</v>
      </c>
      <c r="G234" s="93" t="s">
        <v>47</v>
      </c>
      <c r="H234" s="7" t="s">
        <v>60</v>
      </c>
      <c r="I234" s="100" t="s">
        <v>59</v>
      </c>
      <c r="J234" s="166" t="s">
        <v>2</v>
      </c>
      <c r="K234" s="1116" t="s">
        <v>50</v>
      </c>
      <c r="L234" s="1116"/>
      <c r="M234" s="70" t="s">
        <v>152</v>
      </c>
      <c r="N234" s="544"/>
      <c r="O234" s="544"/>
      <c r="P234" s="544"/>
      <c r="Q234" s="544"/>
      <c r="R234" s="544"/>
      <c r="S234" s="544"/>
    </row>
    <row r="235" spans="1:19" ht="12.75">
      <c r="A235" s="4"/>
      <c r="B235" s="67" t="s">
        <v>3</v>
      </c>
      <c r="C235" s="80"/>
      <c r="D235" s="55"/>
      <c r="E235" s="17" t="s">
        <v>11</v>
      </c>
      <c r="F235" s="38" t="s">
        <v>28</v>
      </c>
      <c r="G235" s="94" t="s">
        <v>72</v>
      </c>
      <c r="H235" s="7"/>
      <c r="I235" s="77"/>
      <c r="J235" s="86"/>
      <c r="K235" s="117" t="s">
        <v>12</v>
      </c>
      <c r="L235" s="127" t="s">
        <v>13</v>
      </c>
      <c r="M235" s="79"/>
      <c r="N235" s="544"/>
      <c r="O235" s="544"/>
      <c r="P235" s="544"/>
      <c r="Q235" s="544"/>
      <c r="R235" s="544"/>
      <c r="S235" s="544"/>
    </row>
    <row r="236" spans="1:19" ht="12.75">
      <c r="A236" s="55"/>
      <c r="B236" s="67"/>
      <c r="C236" s="6"/>
      <c r="D236" s="55"/>
      <c r="E236" s="17" t="s">
        <v>38</v>
      </c>
      <c r="F236" s="68" t="s">
        <v>23</v>
      </c>
      <c r="G236" s="85" t="s">
        <v>25</v>
      </c>
      <c r="H236" s="6"/>
      <c r="I236" s="76"/>
      <c r="J236" s="87"/>
      <c r="K236" s="52"/>
      <c r="L236" s="95"/>
      <c r="M236" s="39"/>
      <c r="N236" s="544"/>
      <c r="O236" s="544"/>
      <c r="P236" s="544"/>
      <c r="Q236" s="544"/>
      <c r="R236" s="544"/>
      <c r="S236" s="544"/>
    </row>
    <row r="237" spans="1:19" ht="12.75">
      <c r="A237" s="55"/>
      <c r="B237" s="56"/>
      <c r="C237" s="37"/>
      <c r="D237" s="55"/>
      <c r="E237" s="17" t="s">
        <v>44</v>
      </c>
      <c r="F237" s="68"/>
      <c r="G237" s="85" t="s">
        <v>26</v>
      </c>
      <c r="H237" s="8"/>
      <c r="I237" s="55"/>
      <c r="J237" s="26"/>
      <c r="K237" s="52"/>
      <c r="L237" s="16"/>
      <c r="M237" s="27"/>
      <c r="N237" s="544"/>
      <c r="O237" s="544"/>
      <c r="P237" s="544"/>
      <c r="Q237" s="544"/>
      <c r="R237" s="544"/>
      <c r="S237" s="544"/>
    </row>
    <row r="238" spans="1:19" ht="12.75">
      <c r="A238" s="55"/>
      <c r="B238" s="56"/>
      <c r="C238" s="37"/>
      <c r="D238" s="55"/>
      <c r="E238" s="17"/>
      <c r="F238" s="68"/>
      <c r="G238" s="85"/>
      <c r="H238" s="8"/>
      <c r="I238" s="55"/>
      <c r="J238" s="26"/>
      <c r="K238" s="52"/>
      <c r="L238" s="16"/>
      <c r="M238" s="27"/>
      <c r="N238" s="544"/>
      <c r="O238" s="544"/>
      <c r="P238" s="544"/>
      <c r="Q238" s="544"/>
      <c r="R238" s="544"/>
      <c r="S238" s="544"/>
    </row>
    <row r="239" spans="1:19" ht="13.5" thickBot="1">
      <c r="A239" s="10"/>
      <c r="B239" s="43"/>
      <c r="C239" s="11"/>
      <c r="D239" s="10"/>
      <c r="E239" s="69"/>
      <c r="F239" s="82"/>
      <c r="G239" s="379"/>
      <c r="H239" s="11"/>
      <c r="I239" s="10"/>
      <c r="J239" s="28"/>
      <c r="K239" s="53"/>
      <c r="L239" s="23"/>
      <c r="M239" s="29"/>
      <c r="N239" s="544"/>
      <c r="O239" s="544"/>
      <c r="P239" s="544"/>
      <c r="Q239" s="544"/>
      <c r="R239" s="544"/>
      <c r="S239" s="544"/>
    </row>
    <row r="240" spans="1:19" s="380" customFormat="1" ht="16.5" thickBot="1">
      <c r="A240" s="1122" t="s">
        <v>76</v>
      </c>
      <c r="B240" s="1123"/>
      <c r="C240" s="603" t="s">
        <v>61</v>
      </c>
      <c r="D240" s="1057">
        <f>SUM(D60,D115,D174,D221)</f>
        <v>120</v>
      </c>
      <c r="E240" s="651">
        <f>SUM(E60,E115,E174,E221)</f>
        <v>59.5</v>
      </c>
      <c r="F240" s="419">
        <f>SUM(F60,F115,F174,F221)</f>
        <v>60.5</v>
      </c>
      <c r="G240" s="1052">
        <f>SUM(G243,G247,G251,G255,G259)</f>
        <v>95</v>
      </c>
      <c r="H240" s="672" t="s">
        <v>61</v>
      </c>
      <c r="I240" s="383" t="s">
        <v>61</v>
      </c>
      <c r="J240" s="604">
        <f>SUM(J60,J115,J174,J221)</f>
        <v>1417</v>
      </c>
      <c r="K240" s="624">
        <f>SUM(K60,K115,K174,K221)</f>
        <v>222</v>
      </c>
      <c r="L240" s="385">
        <f>SUM(L60,L115,L174,L221)</f>
        <v>975</v>
      </c>
      <c r="M240" s="498">
        <f>SUM(M60,M118)</f>
        <v>160</v>
      </c>
      <c r="N240" s="544"/>
      <c r="O240" s="544"/>
      <c r="P240" s="544"/>
      <c r="Q240" s="544"/>
      <c r="R240" s="544"/>
      <c r="S240" s="544"/>
    </row>
    <row r="241" spans="1:19" ht="16.5" thickBot="1">
      <c r="A241" s="1136" t="s">
        <v>64</v>
      </c>
      <c r="B241" s="1137"/>
      <c r="C241" s="97"/>
      <c r="D241" s="36"/>
      <c r="E241" s="36"/>
      <c r="F241" s="36"/>
      <c r="G241" s="888"/>
      <c r="H241" s="36"/>
      <c r="I241" s="11"/>
      <c r="J241" s="101"/>
      <c r="K241" s="101"/>
      <c r="L241" s="101"/>
      <c r="M241" s="168"/>
      <c r="N241" s="544"/>
      <c r="O241" s="544"/>
      <c r="P241" s="544"/>
      <c r="Q241" s="544"/>
      <c r="R241" s="544"/>
      <c r="S241" s="544"/>
    </row>
    <row r="242" spans="1:19" s="396" customFormat="1" ht="13.5" thickBot="1">
      <c r="A242" s="545" t="s">
        <v>5</v>
      </c>
      <c r="B242" s="546" t="s">
        <v>188</v>
      </c>
      <c r="C242" s="795"/>
      <c r="D242" s="795"/>
      <c r="E242" s="795"/>
      <c r="F242" s="795"/>
      <c r="G242" s="873"/>
      <c r="H242" s="795"/>
      <c r="I242" s="547"/>
      <c r="J242" s="661"/>
      <c r="K242" s="661"/>
      <c r="L242" s="661"/>
      <c r="M242" s="662"/>
      <c r="N242" s="544"/>
      <c r="O242" s="544"/>
      <c r="P242" s="544"/>
      <c r="Q242" s="544"/>
      <c r="R242" s="544"/>
      <c r="S242" s="544"/>
    </row>
    <row r="243" spans="1:19" ht="13.5" thickBot="1">
      <c r="A243" s="797"/>
      <c r="B243" s="293" t="s">
        <v>73</v>
      </c>
      <c r="C243" s="798" t="s">
        <v>61</v>
      </c>
      <c r="D243" s="433">
        <f>SUM(D24,D86)</f>
        <v>6</v>
      </c>
      <c r="E243" s="799">
        <f>SUM(E24,E86)</f>
        <v>3</v>
      </c>
      <c r="F243" s="435">
        <f>SUM(F24,F86)</f>
        <v>3</v>
      </c>
      <c r="G243" s="435">
        <v>6</v>
      </c>
      <c r="H243" s="800" t="s">
        <v>61</v>
      </c>
      <c r="I243" s="192" t="s">
        <v>61</v>
      </c>
      <c r="J243" s="438">
        <f>SUM(J24,J86)</f>
        <v>90</v>
      </c>
      <c r="K243" s="439"/>
      <c r="L243" s="439">
        <f>SUM(L24,L86)</f>
        <v>90</v>
      </c>
      <c r="M243" s="238"/>
      <c r="N243" s="544"/>
      <c r="O243" s="544"/>
      <c r="P243" s="544"/>
      <c r="Q243" s="544"/>
      <c r="R243" s="544"/>
      <c r="S243" s="544"/>
    </row>
    <row r="244" spans="1:19" ht="13.5" thickBot="1">
      <c r="A244" s="801"/>
      <c r="B244" s="802" t="s">
        <v>74</v>
      </c>
      <c r="C244" s="803" t="s">
        <v>61</v>
      </c>
      <c r="D244" s="780">
        <v>6</v>
      </c>
      <c r="E244" s="804"/>
      <c r="F244" s="805"/>
      <c r="G244" s="805"/>
      <c r="H244" s="806" t="s">
        <v>61</v>
      </c>
      <c r="I244" s="302" t="s">
        <v>61</v>
      </c>
      <c r="J244" s="568"/>
      <c r="K244" s="569"/>
      <c r="L244" s="569"/>
      <c r="M244" s="265"/>
      <c r="N244" s="544"/>
      <c r="O244" s="544"/>
      <c r="P244" s="544"/>
      <c r="Q244" s="544"/>
      <c r="R244" s="544"/>
      <c r="S244" s="544"/>
    </row>
    <row r="245" spans="1:19" ht="13.5" thickBot="1">
      <c r="A245" s="808"/>
      <c r="B245" s="136" t="s">
        <v>75</v>
      </c>
      <c r="C245" s="798" t="s">
        <v>61</v>
      </c>
      <c r="D245" s="433">
        <v>4</v>
      </c>
      <c r="E245" s="434"/>
      <c r="F245" s="435"/>
      <c r="G245" s="435"/>
      <c r="H245" s="800" t="s">
        <v>61</v>
      </c>
      <c r="I245" s="192" t="s">
        <v>61</v>
      </c>
      <c r="J245" s="438">
        <v>60</v>
      </c>
      <c r="K245" s="439"/>
      <c r="L245" s="439"/>
      <c r="M245" s="238"/>
      <c r="N245" s="544"/>
      <c r="O245" s="544"/>
      <c r="P245" s="544"/>
      <c r="Q245" s="544"/>
      <c r="R245" s="544"/>
      <c r="S245" s="544"/>
    </row>
    <row r="246" spans="1:19" s="396" customFormat="1" ht="13.5" thickBot="1">
      <c r="A246" s="406" t="s">
        <v>6</v>
      </c>
      <c r="B246" s="407" t="s">
        <v>189</v>
      </c>
      <c r="C246" s="550"/>
      <c r="D246" s="508"/>
      <c r="E246" s="508"/>
      <c r="F246" s="508"/>
      <c r="G246" s="508"/>
      <c r="H246" s="392"/>
      <c r="I246" s="395"/>
      <c r="J246" s="549"/>
      <c r="K246" s="549"/>
      <c r="L246" s="549"/>
      <c r="M246" s="515"/>
      <c r="N246" s="544"/>
      <c r="O246" s="544"/>
      <c r="P246" s="544"/>
      <c r="Q246" s="544"/>
      <c r="R246" s="544"/>
      <c r="S246" s="544"/>
    </row>
    <row r="247" spans="1:19" ht="13.5" thickBot="1">
      <c r="A247" s="797"/>
      <c r="B247" s="293" t="s">
        <v>73</v>
      </c>
      <c r="C247" s="810" t="s">
        <v>61</v>
      </c>
      <c r="D247" s="433">
        <f>SUM(D33,D94,D151,D206)</f>
        <v>40</v>
      </c>
      <c r="E247" s="434">
        <f>SUM(E33,E94,E151,E206)</f>
        <v>21</v>
      </c>
      <c r="F247" s="435">
        <f>SUM(F33,F94,F151,F206)</f>
        <v>19</v>
      </c>
      <c r="G247" s="956">
        <v>41</v>
      </c>
      <c r="H247" s="800" t="s">
        <v>61</v>
      </c>
      <c r="I247" s="192" t="s">
        <v>61</v>
      </c>
      <c r="J247" s="438">
        <f>SUM(J33,J94,J151,J206)</f>
        <v>420</v>
      </c>
      <c r="K247" s="439"/>
      <c r="L247" s="439">
        <f>SUM(L33,L94,L151,L206)</f>
        <v>420</v>
      </c>
      <c r="M247" s="238"/>
      <c r="N247" s="544"/>
      <c r="O247" s="544"/>
      <c r="P247" s="544"/>
      <c r="Q247" s="544"/>
      <c r="R247" s="544"/>
      <c r="S247" s="544"/>
    </row>
    <row r="248" spans="1:19" ht="13.5" thickBot="1">
      <c r="A248" s="797"/>
      <c r="B248" s="293" t="s">
        <v>74</v>
      </c>
      <c r="C248" s="798" t="s">
        <v>61</v>
      </c>
      <c r="D248" s="962">
        <v>41</v>
      </c>
      <c r="E248" s="434"/>
      <c r="F248" s="435"/>
      <c r="G248" s="435"/>
      <c r="H248" s="800" t="s">
        <v>61</v>
      </c>
      <c r="I248" s="192" t="s">
        <v>61</v>
      </c>
      <c r="J248" s="438"/>
      <c r="K248" s="439"/>
      <c r="L248" s="439"/>
      <c r="M248" s="238"/>
      <c r="N248" s="544"/>
      <c r="O248" s="544"/>
      <c r="P248" s="544"/>
      <c r="Q248" s="544"/>
      <c r="R248" s="544"/>
      <c r="S248" s="544"/>
    </row>
    <row r="249" spans="1:19" ht="13.5" thickBot="1">
      <c r="A249" s="74"/>
      <c r="B249" s="134" t="s">
        <v>75</v>
      </c>
      <c r="C249" s="811" t="s">
        <v>61</v>
      </c>
      <c r="D249" s="780"/>
      <c r="E249" s="804"/>
      <c r="F249" s="805"/>
      <c r="G249" s="805"/>
      <c r="H249" s="812" t="s">
        <v>61</v>
      </c>
      <c r="I249" s="264" t="s">
        <v>61</v>
      </c>
      <c r="J249" s="568"/>
      <c r="K249" s="569"/>
      <c r="L249" s="569"/>
      <c r="M249" s="265"/>
      <c r="N249" s="544"/>
      <c r="O249" s="544"/>
      <c r="P249" s="544"/>
      <c r="Q249" s="544"/>
      <c r="R249" s="544"/>
      <c r="S249" s="544"/>
    </row>
    <row r="250" spans="1:19" s="396" customFormat="1" ht="13.5" thickBot="1">
      <c r="A250" s="406" t="s">
        <v>7</v>
      </c>
      <c r="B250" s="407" t="s">
        <v>190</v>
      </c>
      <c r="C250" s="550"/>
      <c r="D250" s="508"/>
      <c r="E250" s="508"/>
      <c r="F250" s="508"/>
      <c r="G250" s="508"/>
      <c r="H250" s="508"/>
      <c r="I250" s="549"/>
      <c r="J250" s="549"/>
      <c r="K250" s="549"/>
      <c r="L250" s="549"/>
      <c r="M250" s="515"/>
      <c r="N250" s="544"/>
      <c r="O250" s="544"/>
      <c r="P250" s="544"/>
      <c r="Q250" s="544"/>
      <c r="R250" s="544"/>
      <c r="S250" s="544"/>
    </row>
    <row r="251" spans="1:19" ht="13.5" thickBot="1">
      <c r="A251" s="797"/>
      <c r="B251" s="293" t="s">
        <v>73</v>
      </c>
      <c r="C251" s="810" t="s">
        <v>61</v>
      </c>
      <c r="D251" s="562">
        <v>16</v>
      </c>
      <c r="E251" s="434">
        <v>9.5</v>
      </c>
      <c r="F251" s="435">
        <v>6.5</v>
      </c>
      <c r="G251" s="956">
        <v>10</v>
      </c>
      <c r="H251" s="813" t="s">
        <v>61</v>
      </c>
      <c r="I251" s="303" t="s">
        <v>61</v>
      </c>
      <c r="J251" s="571">
        <f>SUM(J39,J100,J156)</f>
        <v>210</v>
      </c>
      <c r="K251" s="439">
        <f>SUM(K39,K100,K156)</f>
        <v>120</v>
      </c>
      <c r="L251" s="439">
        <f>SUM(L39,L100,L156)</f>
        <v>90</v>
      </c>
      <c r="M251" s="238"/>
      <c r="N251" s="544"/>
      <c r="O251" s="544"/>
      <c r="P251" s="544"/>
      <c r="Q251" s="544"/>
      <c r="R251" s="544"/>
      <c r="S251" s="544"/>
    </row>
    <row r="252" spans="1:19" ht="13.5" thickBot="1">
      <c r="A252" s="797"/>
      <c r="B252" s="293" t="s">
        <v>74</v>
      </c>
      <c r="C252" s="798" t="s">
        <v>61</v>
      </c>
      <c r="D252" s="962">
        <v>10</v>
      </c>
      <c r="E252" s="434"/>
      <c r="F252" s="435"/>
      <c r="G252" s="435"/>
      <c r="H252" s="800" t="s">
        <v>61</v>
      </c>
      <c r="I252" s="192" t="s">
        <v>61</v>
      </c>
      <c r="J252" s="438"/>
      <c r="K252" s="439"/>
      <c r="L252" s="439"/>
      <c r="M252" s="238"/>
      <c r="N252" s="544"/>
      <c r="O252" s="544"/>
      <c r="P252" s="544"/>
      <c r="Q252" s="544"/>
      <c r="R252" s="544"/>
      <c r="S252" s="544"/>
    </row>
    <row r="253" spans="1:19" ht="13.5" thickBot="1">
      <c r="A253" s="74"/>
      <c r="B253" s="134" t="s">
        <v>75</v>
      </c>
      <c r="C253" s="811" t="s">
        <v>61</v>
      </c>
      <c r="D253" s="780"/>
      <c r="E253" s="804"/>
      <c r="F253" s="805"/>
      <c r="G253" s="805"/>
      <c r="H253" s="812" t="s">
        <v>61</v>
      </c>
      <c r="I253" s="264" t="s">
        <v>61</v>
      </c>
      <c r="J253" s="568"/>
      <c r="K253" s="569"/>
      <c r="L253" s="569"/>
      <c r="M253" s="265"/>
      <c r="N253" s="544"/>
      <c r="O253" s="544"/>
      <c r="P253" s="544"/>
      <c r="Q253" s="544"/>
      <c r="R253" s="544"/>
      <c r="S253" s="544"/>
    </row>
    <row r="254" spans="1:19" s="396" customFormat="1" ht="13.5" thickBot="1">
      <c r="A254" s="406" t="s">
        <v>8</v>
      </c>
      <c r="B254" s="407" t="s">
        <v>191</v>
      </c>
      <c r="C254" s="550"/>
      <c r="D254" s="508"/>
      <c r="E254" s="508"/>
      <c r="F254" s="508"/>
      <c r="G254" s="508"/>
      <c r="H254" s="508"/>
      <c r="I254" s="549"/>
      <c r="J254" s="549"/>
      <c r="K254" s="549"/>
      <c r="L254" s="549"/>
      <c r="M254" s="515"/>
      <c r="N254" s="544"/>
      <c r="O254" s="544"/>
      <c r="P254" s="544"/>
      <c r="Q254" s="544"/>
      <c r="R254" s="544"/>
      <c r="S254" s="544"/>
    </row>
    <row r="255" spans="1:19" ht="13.5" thickBot="1">
      <c r="A255" s="797"/>
      <c r="B255" s="293" t="s">
        <v>73</v>
      </c>
      <c r="C255" s="810" t="s">
        <v>61</v>
      </c>
      <c r="D255" s="562">
        <f>SUM(D45,D105,D163,D215)</f>
        <v>39</v>
      </c>
      <c r="E255" s="815">
        <f>SUM(E45,E105,E163,E215)</f>
        <v>15.5</v>
      </c>
      <c r="F255" s="564">
        <f>SUM(F45,F105,F163,F215)</f>
        <v>23.5</v>
      </c>
      <c r="G255" s="564">
        <v>30</v>
      </c>
      <c r="H255" s="813" t="s">
        <v>61</v>
      </c>
      <c r="I255" s="303" t="s">
        <v>61</v>
      </c>
      <c r="J255" s="438">
        <f>SUM(J45,J105,J163,J215)</f>
        <v>300</v>
      </c>
      <c r="K255" s="439">
        <f>SUM(K45,K105,K163,K215)</f>
        <v>60</v>
      </c>
      <c r="L255" s="439">
        <f>SUM(L45,L105,L163,L215)</f>
        <v>240</v>
      </c>
      <c r="M255" s="238"/>
      <c r="N255" s="544"/>
      <c r="O255" s="544"/>
      <c r="P255" s="544"/>
      <c r="Q255" s="544"/>
      <c r="R255" s="544"/>
      <c r="S255" s="544"/>
    </row>
    <row r="256" spans="1:19" ht="13.5" thickBot="1">
      <c r="A256" s="797"/>
      <c r="B256" s="293" t="s">
        <v>74</v>
      </c>
      <c r="C256" s="798" t="s">
        <v>61</v>
      </c>
      <c r="D256" s="433">
        <v>30</v>
      </c>
      <c r="E256" s="434"/>
      <c r="F256" s="435"/>
      <c r="G256" s="435"/>
      <c r="H256" s="800" t="s">
        <v>61</v>
      </c>
      <c r="I256" s="192" t="s">
        <v>61</v>
      </c>
      <c r="J256" s="438"/>
      <c r="K256" s="439"/>
      <c r="L256" s="439"/>
      <c r="M256" s="238"/>
      <c r="N256" s="544"/>
      <c r="O256" s="544"/>
      <c r="P256" s="544"/>
      <c r="Q256" s="544"/>
      <c r="R256" s="544"/>
      <c r="S256" s="544"/>
    </row>
    <row r="257" spans="1:19" ht="13.5" thickBot="1">
      <c r="A257" s="74"/>
      <c r="B257" s="134" t="s">
        <v>75</v>
      </c>
      <c r="C257" s="811" t="s">
        <v>61</v>
      </c>
      <c r="D257" s="780">
        <v>39</v>
      </c>
      <c r="E257" s="804"/>
      <c r="F257" s="805"/>
      <c r="G257" s="805"/>
      <c r="H257" s="812" t="s">
        <v>61</v>
      </c>
      <c r="I257" s="264" t="s">
        <v>61</v>
      </c>
      <c r="J257" s="568">
        <v>300</v>
      </c>
      <c r="K257" s="569"/>
      <c r="L257" s="569"/>
      <c r="M257" s="265"/>
      <c r="N257" s="544"/>
      <c r="O257" s="544"/>
      <c r="P257" s="544"/>
      <c r="Q257" s="544"/>
      <c r="R257" s="544"/>
      <c r="S257" s="544"/>
    </row>
    <row r="258" spans="1:19" s="396" customFormat="1" ht="13.5" thickBot="1">
      <c r="A258" s="406" t="s">
        <v>56</v>
      </c>
      <c r="B258" s="407" t="s">
        <v>192</v>
      </c>
      <c r="C258" s="550"/>
      <c r="D258" s="508"/>
      <c r="E258" s="508"/>
      <c r="F258" s="508"/>
      <c r="G258" s="407"/>
      <c r="H258" s="508"/>
      <c r="I258" s="549"/>
      <c r="J258" s="549"/>
      <c r="K258" s="549"/>
      <c r="L258" s="549"/>
      <c r="M258" s="515"/>
      <c r="N258" s="544"/>
      <c r="O258" s="544"/>
      <c r="P258" s="544"/>
      <c r="Q258" s="544"/>
      <c r="R258" s="544"/>
      <c r="S258" s="544"/>
    </row>
    <row r="259" spans="1:19" ht="13.5" thickBot="1">
      <c r="A259" s="816"/>
      <c r="B259" s="293" t="s">
        <v>73</v>
      </c>
      <c r="C259" s="810" t="s">
        <v>61</v>
      </c>
      <c r="D259" s="562">
        <f>SUM(D51,D110,D169)</f>
        <v>11</v>
      </c>
      <c r="E259" s="563">
        <f>SUM(E51,E110,E169)</f>
        <v>5.5</v>
      </c>
      <c r="F259" s="564">
        <f>SUM(F51,F110,F169)</f>
        <v>5.5</v>
      </c>
      <c r="G259" s="564">
        <v>8</v>
      </c>
      <c r="H259" s="813" t="s">
        <v>61</v>
      </c>
      <c r="I259" s="303" t="s">
        <v>61</v>
      </c>
      <c r="J259" s="438">
        <f>SUM(J51,J110,J169)</f>
        <v>225</v>
      </c>
      <c r="K259" s="439">
        <f>SUM(K109)</f>
        <v>30</v>
      </c>
      <c r="L259" s="439">
        <f>SUM(L51,L110,L169)</f>
        <v>135</v>
      </c>
      <c r="M259" s="238"/>
      <c r="N259" s="544"/>
      <c r="O259" s="544"/>
      <c r="P259" s="544"/>
      <c r="Q259" s="544"/>
      <c r="R259" s="544"/>
      <c r="S259" s="544"/>
    </row>
    <row r="260" spans="1:19" ht="13.5" thickBot="1">
      <c r="A260" s="74"/>
      <c r="B260" s="802" t="s">
        <v>74</v>
      </c>
      <c r="C260" s="803" t="s">
        <v>61</v>
      </c>
      <c r="D260" s="780">
        <v>8</v>
      </c>
      <c r="E260" s="804"/>
      <c r="F260" s="805"/>
      <c r="G260" s="889"/>
      <c r="H260" s="806" t="s">
        <v>61</v>
      </c>
      <c r="I260" s="302" t="s">
        <v>61</v>
      </c>
      <c r="J260" s="568"/>
      <c r="K260" s="569"/>
      <c r="L260" s="569"/>
      <c r="M260" s="265"/>
      <c r="N260" s="544"/>
      <c r="O260" s="544"/>
      <c r="P260" s="544"/>
      <c r="Q260" s="544"/>
      <c r="R260" s="544"/>
      <c r="S260" s="544"/>
    </row>
    <row r="261" spans="1:19" ht="13.5" thickBot="1">
      <c r="A261" s="797"/>
      <c r="B261" s="136" t="s">
        <v>75</v>
      </c>
      <c r="C261" s="798" t="s">
        <v>61</v>
      </c>
      <c r="D261" s="433"/>
      <c r="E261" s="434"/>
      <c r="F261" s="435"/>
      <c r="G261" s="890"/>
      <c r="H261" s="800" t="s">
        <v>61</v>
      </c>
      <c r="I261" s="192" t="s">
        <v>61</v>
      </c>
      <c r="J261" s="438"/>
      <c r="K261" s="439"/>
      <c r="L261" s="439"/>
      <c r="M261" s="238"/>
      <c r="N261" s="544"/>
      <c r="O261" s="544"/>
      <c r="P261" s="544"/>
      <c r="Q261" s="544"/>
      <c r="R261" s="544"/>
      <c r="S261" s="544"/>
    </row>
    <row r="262" spans="1:19" s="396" customFormat="1" ht="13.5" thickBot="1">
      <c r="A262" s="412" t="s">
        <v>57</v>
      </c>
      <c r="B262" s="397" t="s">
        <v>62</v>
      </c>
      <c r="C262" s="530"/>
      <c r="D262" s="817">
        <f>SUM(D55:D58)</f>
        <v>1.5</v>
      </c>
      <c r="E262" s="817">
        <f>SUM(E55:E58)</f>
        <v>1.5</v>
      </c>
      <c r="F262" s="817"/>
      <c r="G262" s="397"/>
      <c r="H262" s="818"/>
      <c r="I262" s="552"/>
      <c r="J262" s="663">
        <f>SUM(J55:J58)</f>
        <v>12</v>
      </c>
      <c r="K262" s="553">
        <v>12</v>
      </c>
      <c r="L262" s="663"/>
      <c r="M262" s="554"/>
      <c r="N262" s="544"/>
      <c r="O262" s="544"/>
      <c r="P262" s="544"/>
      <c r="Q262" s="544"/>
      <c r="R262" s="544"/>
      <c r="S262" s="544"/>
    </row>
    <row r="263" spans="1:19" s="396" customFormat="1" ht="13.5" thickBot="1">
      <c r="A263" s="412" t="s">
        <v>58</v>
      </c>
      <c r="B263" s="399"/>
      <c r="C263" s="664"/>
      <c r="D263" s="663">
        <v>7</v>
      </c>
      <c r="E263" s="663">
        <v>4</v>
      </c>
      <c r="F263" s="552">
        <v>3</v>
      </c>
      <c r="G263" s="668"/>
      <c r="H263" s="552"/>
      <c r="I263" s="552"/>
      <c r="J263" s="663">
        <v>160</v>
      </c>
      <c r="K263" s="663"/>
      <c r="L263" s="663"/>
      <c r="M263" s="663">
        <v>160</v>
      </c>
      <c r="N263" s="544"/>
      <c r="O263" s="544"/>
      <c r="P263" s="544"/>
      <c r="Q263" s="544"/>
      <c r="R263" s="544"/>
      <c r="S263" s="544"/>
    </row>
    <row r="264" spans="3:13" s="544" customFormat="1" ht="12.75">
      <c r="C264" s="735"/>
      <c r="E264" s="340"/>
      <c r="F264" s="340"/>
      <c r="G264" s="340"/>
      <c r="H264" s="340"/>
      <c r="I264" s="340"/>
      <c r="J264" s="340"/>
      <c r="K264" s="340"/>
      <c r="L264" s="340"/>
      <c r="M264" s="340"/>
    </row>
    <row r="265" spans="1:3" s="544" customFormat="1" ht="13.5" thickBot="1">
      <c r="A265" s="689"/>
      <c r="B265" s="689"/>
      <c r="C265" s="735"/>
    </row>
    <row r="266" spans="1:19" ht="12.75">
      <c r="A266" s="72" t="s">
        <v>5</v>
      </c>
      <c r="B266" s="14" t="s">
        <v>33</v>
      </c>
      <c r="C266" s="51"/>
      <c r="D266" s="1140" t="s">
        <v>29</v>
      </c>
      <c r="E266" s="1141"/>
      <c r="F266" s="1142" t="s">
        <v>52</v>
      </c>
      <c r="G266" s="1141"/>
      <c r="H266" s="721"/>
      <c r="I266" s="72" t="s">
        <v>6</v>
      </c>
      <c r="J266" s="113" t="s">
        <v>21</v>
      </c>
      <c r="K266" s="114"/>
      <c r="L266" s="114"/>
      <c r="M266" s="111"/>
      <c r="N266" s="689"/>
      <c r="O266" s="689"/>
      <c r="P266" s="689"/>
      <c r="Q266" s="544"/>
      <c r="R266" s="544"/>
      <c r="S266" s="544"/>
    </row>
    <row r="267" spans="1:19" ht="12.75">
      <c r="A267" s="4"/>
      <c r="B267" s="105" t="s">
        <v>32</v>
      </c>
      <c r="C267" s="229"/>
      <c r="D267" s="61" t="s">
        <v>34</v>
      </c>
      <c r="E267" s="89" t="s">
        <v>51</v>
      </c>
      <c r="F267" s="58" t="s">
        <v>34</v>
      </c>
      <c r="G267" s="90" t="s">
        <v>51</v>
      </c>
      <c r="H267" s="707"/>
      <c r="I267" s="55"/>
      <c r="J267" s="116" t="s">
        <v>24</v>
      </c>
      <c r="K267" s="8"/>
      <c r="L267" s="8"/>
      <c r="M267" s="112" t="s">
        <v>51</v>
      </c>
      <c r="N267" s="544"/>
      <c r="O267" s="692"/>
      <c r="P267" s="692"/>
      <c r="Q267" s="544"/>
      <c r="R267" s="544"/>
      <c r="S267" s="544"/>
    </row>
    <row r="268" spans="1:19" ht="13.5" thickBot="1">
      <c r="A268" s="10"/>
      <c r="B268" s="106" t="s">
        <v>66</v>
      </c>
      <c r="C268" s="101"/>
      <c r="D268" s="61"/>
      <c r="E268" s="27"/>
      <c r="F268" s="6"/>
      <c r="G268" s="27"/>
      <c r="H268" s="707"/>
      <c r="I268" s="55"/>
      <c r="J268" s="115" t="s">
        <v>20</v>
      </c>
      <c r="K268" s="50"/>
      <c r="L268" s="50"/>
      <c r="M268" s="27"/>
      <c r="N268" s="544"/>
      <c r="O268" s="689"/>
      <c r="P268" s="689"/>
      <c r="Q268" s="544"/>
      <c r="R268" s="544"/>
      <c r="S268" s="544"/>
    </row>
    <row r="269" spans="1:19" ht="13.5" thickBot="1">
      <c r="A269" s="10"/>
      <c r="B269" s="124" t="s">
        <v>67</v>
      </c>
      <c r="C269" s="1012"/>
      <c r="D269" s="940">
        <f>SUM(D240)</f>
        <v>120</v>
      </c>
      <c r="E269" s="1013">
        <v>1</v>
      </c>
      <c r="F269" s="239">
        <f>SUM(J240)</f>
        <v>1417</v>
      </c>
      <c r="G269" s="267">
        <v>1</v>
      </c>
      <c r="H269" s="707"/>
      <c r="I269" s="1138" t="s">
        <v>53</v>
      </c>
      <c r="J269" s="1139"/>
      <c r="K269" s="1139"/>
      <c r="L269" s="1139"/>
      <c r="M269" s="21"/>
      <c r="N269" s="544"/>
      <c r="O269" s="544"/>
      <c r="P269" s="544"/>
      <c r="Q269" s="544"/>
      <c r="R269" s="544"/>
      <c r="S269" s="544"/>
    </row>
    <row r="270" spans="1:19" ht="14.25">
      <c r="A270" s="55">
        <v>1</v>
      </c>
      <c r="B270" s="108" t="s">
        <v>16</v>
      </c>
      <c r="C270" s="948"/>
      <c r="D270" s="1014"/>
      <c r="E270" s="1015"/>
      <c r="F270" s="266"/>
      <c r="G270" s="265"/>
      <c r="H270" s="707"/>
      <c r="I270" s="693"/>
      <c r="J270" s="211" t="s">
        <v>193</v>
      </c>
      <c r="K270" s="211"/>
      <c r="L270" s="211"/>
      <c r="M270" s="694">
        <v>1</v>
      </c>
      <c r="N270" s="544"/>
      <c r="O270" s="544"/>
      <c r="P270" s="544"/>
      <c r="Q270" s="544"/>
      <c r="R270" s="544"/>
      <c r="S270" s="544"/>
    </row>
    <row r="271" spans="1:19" ht="14.25">
      <c r="A271" s="44"/>
      <c r="B271" s="109" t="s">
        <v>78</v>
      </c>
      <c r="C271" s="1016"/>
      <c r="D271" s="1017">
        <f>SUM(E60,E115,E174,E221)</f>
        <v>59.5</v>
      </c>
      <c r="E271" s="1018">
        <v>0.51</v>
      </c>
      <c r="F271" s="366"/>
      <c r="G271" s="268"/>
      <c r="H271" s="707"/>
      <c r="I271" s="695"/>
      <c r="J271" s="211"/>
      <c r="K271" s="211"/>
      <c r="L271" s="211"/>
      <c r="M271" s="694"/>
      <c r="N271" s="544"/>
      <c r="O271" s="544"/>
      <c r="P271" s="544"/>
      <c r="Q271" s="544"/>
      <c r="R271" s="544"/>
      <c r="S271" s="544"/>
    </row>
    <row r="272" spans="1:19" ht="14.25">
      <c r="A272" s="123">
        <v>2</v>
      </c>
      <c r="B272" s="753" t="s">
        <v>14</v>
      </c>
      <c r="C272" s="1019"/>
      <c r="D272" s="1020">
        <f>SUM(D247,D251)</f>
        <v>56</v>
      </c>
      <c r="E272" s="1021">
        <v>0.477</v>
      </c>
      <c r="F272" s="269">
        <f>SUM(J247,J251)</f>
        <v>630</v>
      </c>
      <c r="G272" s="369">
        <v>0.467</v>
      </c>
      <c r="H272" s="707"/>
      <c r="I272" s="695"/>
      <c r="J272" s="211"/>
      <c r="K272" s="211"/>
      <c r="L272" s="211"/>
      <c r="M272" s="694"/>
      <c r="N272" s="544"/>
      <c r="O272" s="544"/>
      <c r="P272" s="544"/>
      <c r="Q272" s="544"/>
      <c r="R272" s="544"/>
      <c r="S272" s="544"/>
    </row>
    <row r="273" spans="1:19" ht="14.25">
      <c r="A273" s="60">
        <v>3</v>
      </c>
      <c r="B273" s="749" t="s">
        <v>17</v>
      </c>
      <c r="C273" s="1022"/>
      <c r="D273" s="1023"/>
      <c r="E273" s="1024"/>
      <c r="F273" s="270"/>
      <c r="G273" s="367"/>
      <c r="H273" s="707"/>
      <c r="I273" s="695"/>
      <c r="J273" s="1144"/>
      <c r="K273" s="1145"/>
      <c r="L273" s="1149"/>
      <c r="M273" s="694"/>
      <c r="N273" s="544"/>
      <c r="O273" s="544"/>
      <c r="P273" s="544"/>
      <c r="Q273" s="544"/>
      <c r="R273" s="544"/>
      <c r="S273" s="544"/>
    </row>
    <row r="274" spans="1:19" ht="14.25">
      <c r="A274" s="44"/>
      <c r="B274" s="750" t="s">
        <v>18</v>
      </c>
      <c r="C274" s="996"/>
      <c r="D274" s="995">
        <f>SUM(G240)</f>
        <v>95</v>
      </c>
      <c r="E274" s="986">
        <v>0.79</v>
      </c>
      <c r="F274" s="271"/>
      <c r="G274" s="368"/>
      <c r="H274" s="707"/>
      <c r="I274" s="695"/>
      <c r="J274" s="1144"/>
      <c r="K274" s="1145"/>
      <c r="L274" s="1149"/>
      <c r="M274" s="694"/>
      <c r="N274" s="544"/>
      <c r="O274" s="544"/>
      <c r="P274" s="544"/>
      <c r="Q274" s="544"/>
      <c r="R274" s="544"/>
      <c r="S274" s="544"/>
    </row>
    <row r="275" spans="1:19" ht="14.25">
      <c r="A275" s="60">
        <v>4</v>
      </c>
      <c r="B275" s="749" t="s">
        <v>19</v>
      </c>
      <c r="C275" s="994"/>
      <c r="D275" s="992"/>
      <c r="E275" s="1009"/>
      <c r="F275" s="270"/>
      <c r="G275" s="367"/>
      <c r="H275" s="707"/>
      <c r="I275" s="695"/>
      <c r="J275" s="1144"/>
      <c r="K275" s="1145"/>
      <c r="L275" s="1149"/>
      <c r="M275" s="694"/>
      <c r="N275" s="544"/>
      <c r="O275" s="544"/>
      <c r="P275" s="544"/>
      <c r="Q275" s="544"/>
      <c r="R275" s="544"/>
      <c r="S275" s="544"/>
    </row>
    <row r="276" spans="1:19" ht="14.25">
      <c r="A276" s="44"/>
      <c r="B276" s="751" t="s">
        <v>15</v>
      </c>
      <c r="C276" s="1016"/>
      <c r="D276" s="1025">
        <v>0</v>
      </c>
      <c r="E276" s="1026">
        <v>0</v>
      </c>
      <c r="F276" s="271">
        <v>0</v>
      </c>
      <c r="G276" s="368">
        <v>0</v>
      </c>
      <c r="H276" s="707"/>
      <c r="I276" s="695"/>
      <c r="J276" s="1144"/>
      <c r="K276" s="1145"/>
      <c r="L276" s="1149"/>
      <c r="M276" s="694"/>
      <c r="N276" s="544"/>
      <c r="O276" s="544"/>
      <c r="P276" s="544"/>
      <c r="Q276" s="544"/>
      <c r="R276" s="544"/>
      <c r="S276" s="544"/>
    </row>
    <row r="277" spans="1:19" ht="14.25">
      <c r="A277" s="33">
        <v>5</v>
      </c>
      <c r="B277" s="752" t="s">
        <v>77</v>
      </c>
      <c r="C277" s="1019"/>
      <c r="D277" s="1020">
        <f>SUM(D22,D45,D51,D59,D85,D105,D110,D114,D163,D169,D215)</f>
        <v>62</v>
      </c>
      <c r="E277" s="1021">
        <v>0.5</v>
      </c>
      <c r="F277" s="269">
        <f>SUM(J22,J45,J51,J59,J85,J104,J109,J114,J163,J169,J215)</f>
        <v>745</v>
      </c>
      <c r="G277" s="369">
        <v>0.501</v>
      </c>
      <c r="H277" s="707"/>
      <c r="I277" s="695"/>
      <c r="J277" s="1150"/>
      <c r="K277" s="1151"/>
      <c r="L277" s="1151"/>
      <c r="M277" s="252"/>
      <c r="N277" s="544"/>
      <c r="O277" s="544"/>
      <c r="P277" s="544"/>
      <c r="Q277" s="544"/>
      <c r="R277" s="544"/>
      <c r="S277" s="544"/>
    </row>
    <row r="278" spans="1:19" ht="14.25">
      <c r="A278" s="91">
        <v>6</v>
      </c>
      <c r="B278" s="121" t="s">
        <v>55</v>
      </c>
      <c r="C278" s="1019"/>
      <c r="D278" s="1020">
        <v>7</v>
      </c>
      <c r="E278" s="1021">
        <v>0.06</v>
      </c>
      <c r="F278" s="269">
        <v>160</v>
      </c>
      <c r="G278" s="369">
        <v>0.11</v>
      </c>
      <c r="H278" s="544"/>
      <c r="I278" s="208"/>
      <c r="J278" s="1152"/>
      <c r="K278" s="1153"/>
      <c r="L278" s="1153"/>
      <c r="M278" s="279"/>
      <c r="N278" s="544"/>
      <c r="O278" s="544"/>
      <c r="P278" s="544"/>
      <c r="Q278" s="544"/>
      <c r="R278" s="544"/>
      <c r="S278" s="544"/>
    </row>
    <row r="279" spans="1:19" ht="15" thickBot="1">
      <c r="A279" s="88">
        <v>7</v>
      </c>
      <c r="B279" s="122" t="s">
        <v>54</v>
      </c>
      <c r="C279" s="1027"/>
      <c r="D279" s="1028">
        <v>0</v>
      </c>
      <c r="E279" s="1029">
        <v>0</v>
      </c>
      <c r="F279" s="263">
        <v>0</v>
      </c>
      <c r="G279" s="370">
        <v>0</v>
      </c>
      <c r="H279" s="544"/>
      <c r="I279" s="1146" t="s">
        <v>65</v>
      </c>
      <c r="J279" s="1147"/>
      <c r="K279" s="1147"/>
      <c r="L279" s="1147"/>
      <c r="M279" s="696">
        <v>1</v>
      </c>
      <c r="N279" s="544"/>
      <c r="O279" s="544"/>
      <c r="P279" s="544"/>
      <c r="Q279" s="544"/>
      <c r="R279" s="544"/>
      <c r="S279" s="544"/>
    </row>
    <row r="280" s="544" customFormat="1" ht="12.75">
      <c r="A280" s="707"/>
    </row>
    <row r="281" spans="2:7" s="544" customFormat="1" ht="12.75" customHeight="1">
      <c r="B281" s="1154" t="s">
        <v>79</v>
      </c>
      <c r="C281" s="1154"/>
      <c r="D281" s="1154"/>
      <c r="E281" s="1154"/>
      <c r="F281" s="1154"/>
      <c r="G281" s="1154"/>
    </row>
    <row r="282" spans="2:7" s="544" customFormat="1" ht="12.75">
      <c r="B282" s="1154"/>
      <c r="C282" s="1154"/>
      <c r="D282" s="1154"/>
      <c r="E282" s="1154"/>
      <c r="F282" s="1154"/>
      <c r="G282" s="1154"/>
    </row>
    <row r="283" spans="2:7" s="544" customFormat="1" ht="12.75">
      <c r="B283" s="1154"/>
      <c r="C283" s="1154"/>
      <c r="D283" s="1154"/>
      <c r="E283" s="1154"/>
      <c r="F283" s="1154"/>
      <c r="G283" s="1154"/>
    </row>
    <row r="284" s="544" customFormat="1" ht="12.75">
      <c r="H284" s="733" t="s">
        <v>242</v>
      </c>
    </row>
    <row r="285" s="544" customFormat="1" ht="12.75"/>
    <row r="286" s="544" customFormat="1" ht="12.75"/>
    <row r="287" s="544" customFormat="1" ht="12.75"/>
    <row r="288" s="544" customFormat="1" ht="12.75"/>
    <row r="289" s="544" customFormat="1" ht="12.75"/>
    <row r="290" spans="14:19" ht="12.75">
      <c r="N290" s="544"/>
      <c r="O290" s="544"/>
      <c r="P290" s="544"/>
      <c r="Q290" s="544"/>
      <c r="R290" s="544"/>
      <c r="S290" s="544"/>
    </row>
    <row r="291" spans="14:19" ht="12.75">
      <c r="N291" s="544"/>
      <c r="O291" s="544"/>
      <c r="P291" s="544"/>
      <c r="Q291" s="544"/>
      <c r="R291" s="544"/>
      <c r="S291" s="544"/>
    </row>
    <row r="292" spans="14:19" ht="12.75">
      <c r="N292" s="544"/>
      <c r="O292" s="544"/>
      <c r="P292" s="544"/>
      <c r="Q292" s="544"/>
      <c r="R292" s="544"/>
      <c r="S292" s="544"/>
    </row>
    <row r="293" spans="14:19" ht="12.75">
      <c r="N293" s="544"/>
      <c r="O293" s="544"/>
      <c r="P293" s="544"/>
      <c r="Q293" s="544"/>
      <c r="R293" s="544"/>
      <c r="S293" s="544"/>
    </row>
    <row r="294" spans="14:19" ht="12.75">
      <c r="N294" s="544"/>
      <c r="O294" s="544"/>
      <c r="P294" s="544"/>
      <c r="Q294" s="544"/>
      <c r="R294" s="544"/>
      <c r="S294" s="544"/>
    </row>
    <row r="295" spans="14:19" ht="12.75">
      <c r="N295" s="544"/>
      <c r="O295" s="544"/>
      <c r="P295" s="544"/>
      <c r="Q295" s="544"/>
      <c r="R295" s="544"/>
      <c r="S295" s="544"/>
    </row>
    <row r="296" spans="14:19" ht="12.75">
      <c r="N296" s="544"/>
      <c r="O296" s="544"/>
      <c r="P296" s="544"/>
      <c r="Q296" s="544"/>
      <c r="R296" s="544"/>
      <c r="S296" s="544"/>
    </row>
    <row r="297" spans="14:19" ht="12.75">
      <c r="N297" s="544"/>
      <c r="O297" s="544"/>
      <c r="P297" s="544"/>
      <c r="Q297" s="544"/>
      <c r="R297" s="544"/>
      <c r="S297" s="544"/>
    </row>
  </sheetData>
  <sheetProtection/>
  <mergeCells count="51">
    <mergeCell ref="A221:B221"/>
    <mergeCell ref="A115:B115"/>
    <mergeCell ref="B281:G283"/>
    <mergeCell ref="J273:L273"/>
    <mergeCell ref="J274:L274"/>
    <mergeCell ref="J275:L275"/>
    <mergeCell ref="J276:L276"/>
    <mergeCell ref="A224:B224"/>
    <mergeCell ref="B232:E232"/>
    <mergeCell ref="D233:F233"/>
    <mergeCell ref="K193:L193"/>
    <mergeCell ref="J278:L278"/>
    <mergeCell ref="J277:L277"/>
    <mergeCell ref="I269:L269"/>
    <mergeCell ref="I8:M8"/>
    <mergeCell ref="I5:M5"/>
    <mergeCell ref="I6:M6"/>
    <mergeCell ref="A182:M182"/>
    <mergeCell ref="A183:M183"/>
    <mergeCell ref="D192:F192"/>
    <mergeCell ref="I279:L279"/>
    <mergeCell ref="D266:E266"/>
    <mergeCell ref="F266:G266"/>
    <mergeCell ref="J233:M233"/>
    <mergeCell ref="K234:L234"/>
    <mergeCell ref="A240:B240"/>
    <mergeCell ref="A2:M2"/>
    <mergeCell ref="A3:M3"/>
    <mergeCell ref="D13:F13"/>
    <mergeCell ref="J13:M13"/>
    <mergeCell ref="K14:L14"/>
    <mergeCell ref="J76:M76"/>
    <mergeCell ref="A66:M66"/>
    <mergeCell ref="A67:M67"/>
    <mergeCell ref="D76:F76"/>
    <mergeCell ref="A180:M180"/>
    <mergeCell ref="A178:M178"/>
    <mergeCell ref="A122:M122"/>
    <mergeCell ref="A174:B174"/>
    <mergeCell ref="A179:M179"/>
    <mergeCell ref="A241:B241"/>
    <mergeCell ref="K137:L137"/>
    <mergeCell ref="D136:F136"/>
    <mergeCell ref="J136:M136"/>
    <mergeCell ref="J192:M192"/>
    <mergeCell ref="A127:M127"/>
    <mergeCell ref="A60:B60"/>
    <mergeCell ref="A118:B118"/>
    <mergeCell ref="K77:L77"/>
    <mergeCell ref="A126:M126"/>
    <mergeCell ref="A121:N121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85" r:id="rId1"/>
  <rowBreaks count="9" manualBreakCount="9">
    <brk id="41" max="255" man="1"/>
    <brk id="60" max="255" man="1"/>
    <brk id="102" max="255" man="1"/>
    <brk id="125" max="255" man="1"/>
    <brk id="165" max="255" man="1"/>
    <brk id="181" max="255" man="1"/>
    <brk id="217" max="255" man="1"/>
    <brk id="231" max="255" man="1"/>
    <brk id="26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B477"/>
  <sheetViews>
    <sheetView tabSelected="1" zoomScaleSheetLayoutView="50" zoomScalePageLayoutView="0" workbookViewId="0" topLeftCell="C37">
      <selection activeCell="F113" sqref="F113"/>
    </sheetView>
  </sheetViews>
  <sheetFormatPr defaultColWidth="9.140625" defaultRowHeight="12.75"/>
  <cols>
    <col min="1" max="1" width="3.00390625" style="0" customWidth="1"/>
    <col min="2" max="2" width="45.28125" style="0" customWidth="1"/>
    <col min="3" max="3" width="6.57421875" style="0" customWidth="1"/>
    <col min="4" max="6" width="11.421875" style="0" customWidth="1"/>
    <col min="7" max="7" width="8.8515625" style="0" customWidth="1"/>
    <col min="8" max="8" width="11.421875" style="0" customWidth="1"/>
    <col min="9" max="9" width="10.140625" style="0" customWidth="1"/>
    <col min="10" max="10" width="9.8515625" style="0" customWidth="1"/>
    <col min="11" max="12" width="11.421875" style="0" customWidth="1"/>
    <col min="13" max="13" width="7.57421875" style="0" customWidth="1"/>
  </cols>
  <sheetData>
    <row r="1" spans="1:54" ht="12.75">
      <c r="A1" s="544"/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  <c r="AL1" s="544"/>
      <c r="AM1" s="544"/>
      <c r="AN1" s="544"/>
      <c r="AO1" s="544"/>
      <c r="AP1" s="544"/>
      <c r="AQ1" s="544"/>
      <c r="AR1" s="544"/>
      <c r="AS1" s="544"/>
      <c r="AT1" s="544"/>
      <c r="AU1" s="544"/>
      <c r="AV1" s="544"/>
      <c r="AW1" s="544"/>
      <c r="AX1" s="544"/>
      <c r="AY1" s="544"/>
      <c r="AZ1" s="544"/>
      <c r="BA1" s="544"/>
      <c r="BB1" s="544"/>
    </row>
    <row r="2" spans="1:54" ht="15.75">
      <c r="A2" s="1155" t="s">
        <v>85</v>
      </c>
      <c r="B2" s="1156"/>
      <c r="C2" s="1156"/>
      <c r="D2" s="1156"/>
      <c r="E2" s="1156"/>
      <c r="F2" s="1156"/>
      <c r="G2" s="1156"/>
      <c r="H2" s="1156"/>
      <c r="I2" s="1156"/>
      <c r="J2" s="1156"/>
      <c r="K2" s="1156"/>
      <c r="L2" s="1156"/>
      <c r="M2" s="1156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E2" s="544"/>
      <c r="AF2" s="544"/>
      <c r="AG2" s="544"/>
      <c r="AH2" s="544"/>
      <c r="AI2" s="544"/>
      <c r="AJ2" s="544"/>
      <c r="AK2" s="544"/>
      <c r="AL2" s="544"/>
      <c r="AM2" s="544"/>
      <c r="AN2" s="544"/>
      <c r="AO2" s="544"/>
      <c r="AP2" s="544"/>
      <c r="AQ2" s="544"/>
      <c r="AR2" s="544"/>
      <c r="AS2" s="544"/>
      <c r="AT2" s="544"/>
      <c r="AU2" s="544"/>
      <c r="AV2" s="544"/>
      <c r="AW2" s="544"/>
      <c r="AX2" s="544"/>
      <c r="AY2" s="544"/>
      <c r="AZ2" s="544"/>
      <c r="BA2" s="544"/>
      <c r="BB2" s="544"/>
    </row>
    <row r="3" spans="1:54" ht="15.75">
      <c r="A3" s="1155" t="s">
        <v>268</v>
      </c>
      <c r="B3" s="1155"/>
      <c r="C3" s="1155"/>
      <c r="D3" s="1155"/>
      <c r="E3" s="1155"/>
      <c r="F3" s="1155"/>
      <c r="G3" s="1155"/>
      <c r="H3" s="1155"/>
      <c r="I3" s="1155"/>
      <c r="J3" s="1155"/>
      <c r="K3" s="1155"/>
      <c r="L3" s="1155"/>
      <c r="M3" s="1155"/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544"/>
      <c r="Y3" s="544"/>
      <c r="Z3" s="544"/>
      <c r="AA3" s="544"/>
      <c r="AB3" s="544"/>
      <c r="AC3" s="544"/>
      <c r="AD3" s="544"/>
      <c r="AE3" s="544"/>
      <c r="AF3" s="544"/>
      <c r="AG3" s="544"/>
      <c r="AH3" s="544"/>
      <c r="AI3" s="544"/>
      <c r="AJ3" s="544"/>
      <c r="AK3" s="544"/>
      <c r="AL3" s="544"/>
      <c r="AM3" s="544"/>
      <c r="AN3" s="544"/>
      <c r="AO3" s="544"/>
      <c r="AP3" s="544"/>
      <c r="AQ3" s="544"/>
      <c r="AR3" s="544"/>
      <c r="AS3" s="544"/>
      <c r="AT3" s="544"/>
      <c r="AU3" s="544"/>
      <c r="AV3" s="544"/>
      <c r="AW3" s="544"/>
      <c r="AX3" s="544"/>
      <c r="AY3" s="544"/>
      <c r="AZ3" s="544"/>
      <c r="BA3" s="544"/>
      <c r="BB3" s="544"/>
    </row>
    <row r="4" spans="1:54" ht="15.75">
      <c r="A4" s="708"/>
      <c r="B4" s="708"/>
      <c r="C4" s="708"/>
      <c r="D4" s="708"/>
      <c r="E4" s="744"/>
      <c r="F4" s="708"/>
      <c r="G4" s="708"/>
      <c r="H4" s="708"/>
      <c r="I4" s="708"/>
      <c r="J4" s="708"/>
      <c r="K4" s="708"/>
      <c r="L4" s="708"/>
      <c r="M4" s="708"/>
      <c r="N4" s="544"/>
      <c r="O4" s="544"/>
      <c r="P4" s="544"/>
      <c r="Q4" s="544"/>
      <c r="R4" s="544"/>
      <c r="S4" s="544"/>
      <c r="T4" s="544"/>
      <c r="U4" s="544"/>
      <c r="V4" s="544"/>
      <c r="W4" s="544"/>
      <c r="X4" s="544"/>
      <c r="Y4" s="544"/>
      <c r="Z4" s="544"/>
      <c r="AA4" s="544"/>
      <c r="AB4" s="544"/>
      <c r="AC4" s="544"/>
      <c r="AD4" s="544"/>
      <c r="AE4" s="544"/>
      <c r="AF4" s="544"/>
      <c r="AG4" s="544"/>
      <c r="AH4" s="544"/>
      <c r="AI4" s="544"/>
      <c r="AJ4" s="544"/>
      <c r="AK4" s="544"/>
      <c r="AL4" s="544"/>
      <c r="AM4" s="544"/>
      <c r="AN4" s="544"/>
      <c r="AO4" s="544"/>
      <c r="AP4" s="544"/>
      <c r="AQ4" s="544"/>
      <c r="AR4" s="544"/>
      <c r="AS4" s="544"/>
      <c r="AT4" s="544"/>
      <c r="AU4" s="544"/>
      <c r="AV4" s="544"/>
      <c r="AW4" s="544"/>
      <c r="AX4" s="544"/>
      <c r="AY4" s="544"/>
      <c r="AZ4" s="544"/>
      <c r="BA4" s="544"/>
      <c r="BB4" s="544"/>
    </row>
    <row r="5" spans="1:54" ht="15.75">
      <c r="A5" s="708"/>
      <c r="B5" s="708"/>
      <c r="C5" s="708"/>
      <c r="D5" s="708"/>
      <c r="E5" s="708"/>
      <c r="F5" s="708"/>
      <c r="G5" s="708"/>
      <c r="H5" s="708"/>
      <c r="I5" s="1158" t="s">
        <v>235</v>
      </c>
      <c r="J5" s="1158"/>
      <c r="K5" s="1158"/>
      <c r="L5" s="1158"/>
      <c r="M5" s="1158"/>
      <c r="N5" s="544"/>
      <c r="O5" s="544"/>
      <c r="P5" s="544"/>
      <c r="Q5" s="544"/>
      <c r="R5" s="544"/>
      <c r="S5" s="544"/>
      <c r="T5" s="544"/>
      <c r="U5" s="544"/>
      <c r="V5" s="544"/>
      <c r="W5" s="544"/>
      <c r="X5" s="544"/>
      <c r="Y5" s="544"/>
      <c r="Z5" s="544"/>
      <c r="AA5" s="544"/>
      <c r="AB5" s="544"/>
      <c r="AC5" s="544"/>
      <c r="AD5" s="544"/>
      <c r="AE5" s="544"/>
      <c r="AF5" s="544"/>
      <c r="AG5" s="544"/>
      <c r="AH5" s="544"/>
      <c r="AI5" s="544"/>
      <c r="AJ5" s="544"/>
      <c r="AK5" s="544"/>
      <c r="AL5" s="544"/>
      <c r="AM5" s="544"/>
      <c r="AN5" s="544"/>
      <c r="AO5" s="544"/>
      <c r="AP5" s="544"/>
      <c r="AQ5" s="544"/>
      <c r="AR5" s="544"/>
      <c r="AS5" s="544"/>
      <c r="AT5" s="544"/>
      <c r="AU5" s="544"/>
      <c r="AV5" s="544"/>
      <c r="AW5" s="544"/>
      <c r="AX5" s="544"/>
      <c r="AY5" s="544"/>
      <c r="AZ5" s="544"/>
      <c r="BA5" s="544"/>
      <c r="BB5" s="544"/>
    </row>
    <row r="6" spans="1:54" ht="12.75">
      <c r="A6" s="710"/>
      <c r="B6" s="727" t="s">
        <v>86</v>
      </c>
      <c r="C6" s="712"/>
      <c r="D6" s="710"/>
      <c r="E6" s="710"/>
      <c r="F6" s="710"/>
      <c r="G6" s="710"/>
      <c r="H6" s="710"/>
      <c r="I6" s="1159" t="s">
        <v>209</v>
      </c>
      <c r="J6" s="1159"/>
      <c r="K6" s="1159"/>
      <c r="L6" s="1159"/>
      <c r="M6" s="1159"/>
      <c r="N6" s="544"/>
      <c r="O6" s="544"/>
      <c r="P6" s="544"/>
      <c r="Q6" s="544"/>
      <c r="R6" s="544"/>
      <c r="S6" s="544"/>
      <c r="T6" s="544"/>
      <c r="U6" s="544"/>
      <c r="V6" s="544"/>
      <c r="W6" s="544"/>
      <c r="X6" s="544"/>
      <c r="Y6" s="544"/>
      <c r="Z6" s="544"/>
      <c r="AA6" s="544"/>
      <c r="AB6" s="544"/>
      <c r="AC6" s="544"/>
      <c r="AD6" s="544"/>
      <c r="AE6" s="544"/>
      <c r="AF6" s="544"/>
      <c r="AG6" s="544"/>
      <c r="AH6" s="544"/>
      <c r="AI6" s="544"/>
      <c r="AJ6" s="544"/>
      <c r="AK6" s="544"/>
      <c r="AL6" s="544"/>
      <c r="AM6" s="544"/>
      <c r="AN6" s="544"/>
      <c r="AO6" s="544"/>
      <c r="AP6" s="544"/>
      <c r="AQ6" s="544"/>
      <c r="AR6" s="544"/>
      <c r="AS6" s="544"/>
      <c r="AT6" s="544"/>
      <c r="AU6" s="544"/>
      <c r="AV6" s="544"/>
      <c r="AW6" s="544"/>
      <c r="AX6" s="544"/>
      <c r="AY6" s="544"/>
      <c r="AZ6" s="544"/>
      <c r="BA6" s="544"/>
      <c r="BB6" s="544"/>
    </row>
    <row r="7" spans="1:54" ht="12.75">
      <c r="A7" s="544"/>
      <c r="B7" s="728" t="s">
        <v>87</v>
      </c>
      <c r="C7" s="544"/>
      <c r="D7" s="544"/>
      <c r="E7" s="544"/>
      <c r="F7" s="544"/>
      <c r="G7" s="544"/>
      <c r="H7" s="544"/>
      <c r="I7" s="1160" t="s">
        <v>244</v>
      </c>
      <c r="J7" s="1160"/>
      <c r="K7" s="1160"/>
      <c r="L7" s="1160"/>
      <c r="M7" s="1160"/>
      <c r="N7" s="544"/>
      <c r="O7" s="544"/>
      <c r="P7" s="544"/>
      <c r="Q7" s="544"/>
      <c r="R7" s="544"/>
      <c r="S7" s="544"/>
      <c r="T7" s="544"/>
      <c r="U7" s="544"/>
      <c r="V7" s="544"/>
      <c r="W7" s="544"/>
      <c r="X7" s="544"/>
      <c r="Y7" s="544"/>
      <c r="Z7" s="544"/>
      <c r="AA7" s="544"/>
      <c r="AB7" s="544"/>
      <c r="AC7" s="544"/>
      <c r="AD7" s="544"/>
      <c r="AE7" s="544"/>
      <c r="AF7" s="544"/>
      <c r="AG7" s="544"/>
      <c r="AH7" s="544"/>
      <c r="AI7" s="544"/>
      <c r="AJ7" s="544"/>
      <c r="AK7" s="544"/>
      <c r="AL7" s="544"/>
      <c r="AM7" s="544"/>
      <c r="AN7" s="544"/>
      <c r="AO7" s="544"/>
      <c r="AP7" s="544"/>
      <c r="AQ7" s="544"/>
      <c r="AR7" s="544"/>
      <c r="AS7" s="544"/>
      <c r="AT7" s="544"/>
      <c r="AU7" s="544"/>
      <c r="AV7" s="544"/>
      <c r="AW7" s="544"/>
      <c r="AX7" s="544"/>
      <c r="AY7" s="544"/>
      <c r="AZ7" s="544"/>
      <c r="BA7" s="544"/>
      <c r="BB7" s="544"/>
    </row>
    <row r="8" spans="1:54" ht="12.75">
      <c r="A8" s="544"/>
      <c r="B8" s="728" t="s">
        <v>131</v>
      </c>
      <c r="C8" s="544"/>
      <c r="D8" s="544"/>
      <c r="E8" s="544"/>
      <c r="F8" s="544"/>
      <c r="G8" s="544"/>
      <c r="H8" s="544"/>
      <c r="I8" s="544"/>
      <c r="J8" s="544"/>
      <c r="K8" s="544"/>
      <c r="L8" s="544"/>
      <c r="M8" s="544"/>
      <c r="N8" s="544"/>
      <c r="O8" s="544"/>
      <c r="P8" s="544"/>
      <c r="Q8" s="544"/>
      <c r="R8" s="544"/>
      <c r="S8" s="544"/>
      <c r="T8" s="544"/>
      <c r="U8" s="544"/>
      <c r="V8" s="544"/>
      <c r="W8" s="544"/>
      <c r="X8" s="544"/>
      <c r="Y8" s="544"/>
      <c r="Z8" s="544"/>
      <c r="AA8" s="544"/>
      <c r="AB8" s="544"/>
      <c r="AC8" s="544"/>
      <c r="AD8" s="544"/>
      <c r="AE8" s="544"/>
      <c r="AF8" s="544"/>
      <c r="AG8" s="544"/>
      <c r="AH8" s="544"/>
      <c r="AI8" s="544"/>
      <c r="AJ8" s="544"/>
      <c r="AK8" s="544"/>
      <c r="AL8" s="544"/>
      <c r="AM8" s="544"/>
      <c r="AN8" s="544"/>
      <c r="AO8" s="544"/>
      <c r="AP8" s="544"/>
      <c r="AQ8" s="544"/>
      <c r="AR8" s="544"/>
      <c r="AS8" s="544"/>
      <c r="AT8" s="544"/>
      <c r="AU8" s="544"/>
      <c r="AV8" s="544"/>
      <c r="AW8" s="544"/>
      <c r="AX8" s="544"/>
      <c r="AY8" s="544"/>
      <c r="AZ8" s="544"/>
      <c r="BA8" s="544"/>
      <c r="BB8" s="544"/>
    </row>
    <row r="9" spans="1:54" ht="12.75">
      <c r="A9" s="544"/>
      <c r="B9" s="728" t="s">
        <v>132</v>
      </c>
      <c r="C9" s="544"/>
      <c r="D9" s="544"/>
      <c r="E9" s="544"/>
      <c r="F9" s="544"/>
      <c r="G9" s="544"/>
      <c r="H9" s="544"/>
      <c r="I9" s="544"/>
      <c r="J9" s="544"/>
      <c r="K9" s="544"/>
      <c r="L9" s="544"/>
      <c r="M9" s="544"/>
      <c r="N9" s="544"/>
      <c r="O9" s="544"/>
      <c r="P9" s="544"/>
      <c r="Q9" s="544"/>
      <c r="R9" s="544"/>
      <c r="S9" s="544"/>
      <c r="T9" s="544"/>
      <c r="U9" s="544"/>
      <c r="V9" s="544"/>
      <c r="W9" s="544"/>
      <c r="X9" s="544"/>
      <c r="Y9" s="544"/>
      <c r="Z9" s="544"/>
      <c r="AA9" s="544"/>
      <c r="AB9" s="544"/>
      <c r="AC9" s="544"/>
      <c r="AD9" s="544"/>
      <c r="AE9" s="544"/>
      <c r="AF9" s="544"/>
      <c r="AG9" s="544"/>
      <c r="AH9" s="544"/>
      <c r="AI9" s="544"/>
      <c r="AJ9" s="544"/>
      <c r="AK9" s="544"/>
      <c r="AL9" s="544"/>
      <c r="AM9" s="544"/>
      <c r="AN9" s="544"/>
      <c r="AO9" s="544"/>
      <c r="AP9" s="544"/>
      <c r="AQ9" s="544"/>
      <c r="AR9" s="544"/>
      <c r="AS9" s="544"/>
      <c r="AT9" s="544"/>
      <c r="AU9" s="544"/>
      <c r="AV9" s="544"/>
      <c r="AW9" s="544"/>
      <c r="AX9" s="544"/>
      <c r="AY9" s="544"/>
      <c r="AZ9" s="544"/>
      <c r="BA9" s="544"/>
      <c r="BB9" s="544"/>
    </row>
    <row r="10" spans="1:54" ht="12.75">
      <c r="A10" s="544"/>
      <c r="B10" s="728" t="s">
        <v>89</v>
      </c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4"/>
      <c r="O10" s="544"/>
      <c r="P10" s="544"/>
      <c r="Q10" s="544"/>
      <c r="R10" s="544"/>
      <c r="S10" s="544"/>
      <c r="T10" s="544"/>
      <c r="U10" s="544"/>
      <c r="V10" s="544"/>
      <c r="W10" s="544"/>
      <c r="X10" s="544"/>
      <c r="Y10" s="544"/>
      <c r="Z10" s="544"/>
      <c r="AA10" s="544"/>
      <c r="AB10" s="544"/>
      <c r="AC10" s="544"/>
      <c r="AD10" s="544"/>
      <c r="AE10" s="544"/>
      <c r="AF10" s="544"/>
      <c r="AG10" s="544"/>
      <c r="AH10" s="544"/>
      <c r="AI10" s="544"/>
      <c r="AJ10" s="544"/>
      <c r="AK10" s="544"/>
      <c r="AL10" s="544"/>
      <c r="AM10" s="544"/>
      <c r="AN10" s="544"/>
      <c r="AO10" s="544"/>
      <c r="AP10" s="544"/>
      <c r="AQ10" s="544"/>
      <c r="AR10" s="544"/>
      <c r="AS10" s="544"/>
      <c r="AT10" s="544"/>
      <c r="AU10" s="544"/>
      <c r="AV10" s="544"/>
      <c r="AW10" s="544"/>
      <c r="AX10" s="544"/>
      <c r="AY10" s="544"/>
      <c r="AZ10" s="544"/>
      <c r="BA10" s="544"/>
      <c r="BB10" s="544"/>
    </row>
    <row r="11" spans="1:54" ht="12.75">
      <c r="A11" s="544"/>
      <c r="B11" s="544"/>
      <c r="C11" s="544"/>
      <c r="D11" s="544"/>
      <c r="E11" s="544"/>
      <c r="F11" s="544"/>
      <c r="G11" s="544"/>
      <c r="H11" s="544"/>
      <c r="I11" s="544"/>
      <c r="J11" s="544"/>
      <c r="K11" s="544"/>
      <c r="L11" s="544"/>
      <c r="M11" s="544"/>
      <c r="N11" s="544"/>
      <c r="O11" s="544"/>
      <c r="P11" s="544"/>
      <c r="Q11" s="544"/>
      <c r="R11" s="544"/>
      <c r="S11" s="544"/>
      <c r="T11" s="544"/>
      <c r="U11" s="544"/>
      <c r="V11" s="544"/>
      <c r="W11" s="544"/>
      <c r="X11" s="544"/>
      <c r="Y11" s="544"/>
      <c r="Z11" s="544"/>
      <c r="AA11" s="544"/>
      <c r="AB11" s="544"/>
      <c r="AC11" s="544"/>
      <c r="AD11" s="544"/>
      <c r="AE11" s="544"/>
      <c r="AF11" s="544"/>
      <c r="AG11" s="544"/>
      <c r="AH11" s="544"/>
      <c r="AI11" s="544"/>
      <c r="AJ11" s="544"/>
      <c r="AK11" s="544"/>
      <c r="AL11" s="544"/>
      <c r="AM11" s="544"/>
      <c r="AN11" s="544"/>
      <c r="AO11" s="544"/>
      <c r="AP11" s="544"/>
      <c r="AQ11" s="544"/>
      <c r="AR11" s="544"/>
      <c r="AS11" s="544"/>
      <c r="AT11" s="544"/>
      <c r="AU11" s="544"/>
      <c r="AV11" s="544"/>
      <c r="AW11" s="544"/>
      <c r="AX11" s="544"/>
      <c r="AY11" s="544"/>
      <c r="AZ11" s="544"/>
      <c r="BA11" s="544"/>
      <c r="BB11" s="544"/>
    </row>
    <row r="12" spans="1:54" ht="13.5" thickBot="1">
      <c r="A12" s="544"/>
      <c r="B12" s="714" t="s">
        <v>103</v>
      </c>
      <c r="C12" s="544"/>
      <c r="D12" s="544"/>
      <c r="E12" s="544"/>
      <c r="F12" s="544"/>
      <c r="G12" s="565"/>
      <c r="H12" s="544"/>
      <c r="I12" s="544"/>
      <c r="J12" s="544"/>
      <c r="K12" s="544"/>
      <c r="L12" s="544"/>
      <c r="M12" s="544"/>
      <c r="N12" s="544"/>
      <c r="O12" s="544"/>
      <c r="P12" s="544"/>
      <c r="Q12" s="544"/>
      <c r="R12" s="544"/>
      <c r="S12" s="544"/>
      <c r="T12" s="544"/>
      <c r="U12" s="544"/>
      <c r="V12" s="544"/>
      <c r="W12" s="544"/>
      <c r="X12" s="544"/>
      <c r="Y12" s="544"/>
      <c r="Z12" s="544"/>
      <c r="AA12" s="544"/>
      <c r="AB12" s="544"/>
      <c r="AC12" s="544"/>
      <c r="AD12" s="544"/>
      <c r="AE12" s="544"/>
      <c r="AF12" s="544"/>
      <c r="AG12" s="544"/>
      <c r="AH12" s="544"/>
      <c r="AI12" s="544"/>
      <c r="AJ12" s="544"/>
      <c r="AK12" s="544"/>
      <c r="AL12" s="544"/>
      <c r="AM12" s="544"/>
      <c r="AN12" s="544"/>
      <c r="AO12" s="544"/>
      <c r="AP12" s="544"/>
      <c r="AQ12" s="544"/>
      <c r="AR12" s="544"/>
      <c r="AS12" s="544"/>
      <c r="AT12" s="544"/>
      <c r="AU12" s="544"/>
      <c r="AV12" s="544"/>
      <c r="AW12" s="544"/>
      <c r="AX12" s="544"/>
      <c r="AY12" s="544"/>
      <c r="AZ12" s="544"/>
      <c r="BA12" s="544"/>
      <c r="BB12" s="544"/>
    </row>
    <row r="13" spans="1:54" ht="12.75">
      <c r="A13" s="715" t="s">
        <v>0</v>
      </c>
      <c r="B13" s="716"/>
      <c r="C13" s="717"/>
      <c r="D13" s="1131" t="s">
        <v>46</v>
      </c>
      <c r="E13" s="1132"/>
      <c r="F13" s="1132"/>
      <c r="G13" s="575" t="s">
        <v>34</v>
      </c>
      <c r="H13" s="718" t="s">
        <v>1</v>
      </c>
      <c r="I13" s="719" t="s">
        <v>39</v>
      </c>
      <c r="J13" s="1175" t="s">
        <v>49</v>
      </c>
      <c r="K13" s="1176"/>
      <c r="L13" s="1176"/>
      <c r="M13" s="1177"/>
      <c r="N13" s="544"/>
      <c r="O13" s="544"/>
      <c r="P13" s="544"/>
      <c r="Q13" s="544"/>
      <c r="R13" s="544"/>
      <c r="S13" s="544"/>
      <c r="T13" s="544"/>
      <c r="U13" s="544"/>
      <c r="V13" s="544"/>
      <c r="W13" s="544"/>
      <c r="X13" s="544"/>
      <c r="Y13" s="544"/>
      <c r="Z13" s="544"/>
      <c r="AA13" s="544"/>
      <c r="AB13" s="544"/>
      <c r="AC13" s="544"/>
      <c r="AD13" s="544"/>
      <c r="AE13" s="544"/>
      <c r="AF13" s="544"/>
      <c r="AG13" s="544"/>
      <c r="AH13" s="544"/>
      <c r="AI13" s="544"/>
      <c r="AJ13" s="544"/>
      <c r="AK13" s="544"/>
      <c r="AL13" s="544"/>
      <c r="AM13" s="544"/>
      <c r="AN13" s="544"/>
      <c r="AO13" s="544"/>
      <c r="AP13" s="544"/>
      <c r="AQ13" s="544"/>
      <c r="AR13" s="544"/>
      <c r="AS13" s="544"/>
      <c r="AT13" s="544"/>
      <c r="AU13" s="544"/>
      <c r="AV13" s="544"/>
      <c r="AW13" s="544"/>
      <c r="AX13" s="544"/>
      <c r="AY13" s="544"/>
      <c r="AZ13" s="544"/>
      <c r="BA13" s="544"/>
      <c r="BB13" s="544"/>
    </row>
    <row r="14" spans="1:17" ht="12.75">
      <c r="A14" s="74"/>
      <c r="B14" s="67" t="s">
        <v>10</v>
      </c>
      <c r="C14" s="131" t="s">
        <v>37</v>
      </c>
      <c r="D14" s="78" t="s">
        <v>2</v>
      </c>
      <c r="E14" s="17" t="s">
        <v>43</v>
      </c>
      <c r="F14" s="81" t="s">
        <v>22</v>
      </c>
      <c r="G14" s="93" t="s">
        <v>47</v>
      </c>
      <c r="H14" s="7" t="s">
        <v>45</v>
      </c>
      <c r="I14" s="76" t="s">
        <v>40</v>
      </c>
      <c r="J14" s="166" t="s">
        <v>2</v>
      </c>
      <c r="K14" s="1116" t="s">
        <v>50</v>
      </c>
      <c r="L14" s="1116"/>
      <c r="M14" s="70" t="s">
        <v>152</v>
      </c>
      <c r="N14" s="544"/>
      <c r="O14" s="544"/>
      <c r="P14" s="544"/>
      <c r="Q14" s="544"/>
    </row>
    <row r="15" spans="1:17" ht="12.75">
      <c r="A15" s="4"/>
      <c r="B15" s="67" t="s">
        <v>3</v>
      </c>
      <c r="C15" s="80"/>
      <c r="D15" s="55"/>
      <c r="E15" s="17" t="s">
        <v>11</v>
      </c>
      <c r="F15" s="38" t="s">
        <v>28</v>
      </c>
      <c r="G15" s="94" t="s">
        <v>68</v>
      </c>
      <c r="H15" s="7"/>
      <c r="I15" s="77" t="s">
        <v>41</v>
      </c>
      <c r="J15" s="86"/>
      <c r="K15" s="84" t="s">
        <v>12</v>
      </c>
      <c r="L15" s="125" t="s">
        <v>13</v>
      </c>
      <c r="M15" s="79"/>
      <c r="N15" s="544"/>
      <c r="O15" s="544"/>
      <c r="P15" s="544"/>
      <c r="Q15" s="544"/>
    </row>
    <row r="16" spans="1:17" ht="12.75">
      <c r="A16" s="55"/>
      <c r="B16" s="67"/>
      <c r="C16" s="6"/>
      <c r="D16" s="55"/>
      <c r="E16" s="17" t="s">
        <v>38</v>
      </c>
      <c r="F16" s="68" t="s">
        <v>23</v>
      </c>
      <c r="G16" s="85" t="s">
        <v>69</v>
      </c>
      <c r="H16" s="6"/>
      <c r="I16" s="76" t="s">
        <v>42</v>
      </c>
      <c r="J16" s="87"/>
      <c r="K16" s="52"/>
      <c r="L16" s="95"/>
      <c r="M16" s="39"/>
      <c r="N16" s="544"/>
      <c r="O16" s="544"/>
      <c r="P16" s="544"/>
      <c r="Q16" s="544"/>
    </row>
    <row r="17" spans="1:17" ht="12.75">
      <c r="A17" s="55"/>
      <c r="B17" s="56"/>
      <c r="C17" s="37"/>
      <c r="D17" s="55"/>
      <c r="E17" s="17" t="s">
        <v>44</v>
      </c>
      <c r="F17" s="68"/>
      <c r="G17" s="85" t="s">
        <v>26</v>
      </c>
      <c r="H17" s="8"/>
      <c r="I17" s="55" t="s">
        <v>70</v>
      </c>
      <c r="J17" s="26"/>
      <c r="K17" s="52"/>
      <c r="L17" s="16"/>
      <c r="M17" s="27"/>
      <c r="N17" s="544"/>
      <c r="O17" s="544"/>
      <c r="P17" s="544"/>
      <c r="Q17" s="544"/>
    </row>
    <row r="18" spans="1:17" ht="12.75">
      <c r="A18" s="55"/>
      <c r="B18" s="56"/>
      <c r="C18" s="37"/>
      <c r="D18" s="55"/>
      <c r="E18" s="17"/>
      <c r="F18" s="68"/>
      <c r="G18" s="85"/>
      <c r="H18" s="8"/>
      <c r="I18" s="55"/>
      <c r="J18" s="26"/>
      <c r="K18" s="52"/>
      <c r="L18" s="16"/>
      <c r="M18" s="27"/>
      <c r="N18" s="544"/>
      <c r="O18" s="544"/>
      <c r="P18" s="544"/>
      <c r="Q18" s="544"/>
    </row>
    <row r="19" spans="1:17" ht="13.5" thickBot="1">
      <c r="A19" s="10"/>
      <c r="B19" s="43"/>
      <c r="C19" s="11"/>
      <c r="D19" s="10"/>
      <c r="E19" s="69"/>
      <c r="F19" s="82"/>
      <c r="G19" s="69"/>
      <c r="H19" s="11"/>
      <c r="I19" s="10"/>
      <c r="J19" s="28"/>
      <c r="K19" s="53"/>
      <c r="L19" s="23"/>
      <c r="M19" s="29"/>
      <c r="N19" s="544"/>
      <c r="O19" s="544"/>
      <c r="P19" s="544"/>
      <c r="Q19" s="544"/>
    </row>
    <row r="20" spans="1:17" ht="13.5" thickBot="1">
      <c r="A20" s="10"/>
      <c r="B20" s="22" t="s">
        <v>36</v>
      </c>
      <c r="C20" s="36"/>
      <c r="D20" s="11"/>
      <c r="E20" s="11"/>
      <c r="F20" s="11"/>
      <c r="G20" s="11"/>
      <c r="H20" s="11"/>
      <c r="I20" s="11"/>
      <c r="J20" s="11"/>
      <c r="K20" s="11"/>
      <c r="L20" s="11"/>
      <c r="M20" s="12"/>
      <c r="N20" s="544"/>
      <c r="O20" s="544"/>
      <c r="P20" s="544"/>
      <c r="Q20" s="544"/>
    </row>
    <row r="21" spans="1:17" s="396" customFormat="1" ht="12.75">
      <c r="A21" s="421" t="s">
        <v>5</v>
      </c>
      <c r="B21" s="401" t="s">
        <v>188</v>
      </c>
      <c r="C21" s="401"/>
      <c r="D21" s="422"/>
      <c r="E21" s="422"/>
      <c r="F21" s="422"/>
      <c r="G21" s="422"/>
      <c r="H21" s="422"/>
      <c r="I21" s="422"/>
      <c r="J21" s="422"/>
      <c r="K21" s="422"/>
      <c r="L21" s="422"/>
      <c r="M21" s="423"/>
      <c r="N21" s="544"/>
      <c r="O21" s="544"/>
      <c r="P21" s="544"/>
      <c r="Q21" s="544"/>
    </row>
    <row r="22" spans="1:17" ht="12.75">
      <c r="A22" s="377">
        <v>1</v>
      </c>
      <c r="B22" s="181" t="s">
        <v>120</v>
      </c>
      <c r="C22" s="184" t="s">
        <v>5</v>
      </c>
      <c r="D22" s="186">
        <v>2</v>
      </c>
      <c r="E22" s="187">
        <v>1</v>
      </c>
      <c r="F22" s="188">
        <v>1</v>
      </c>
      <c r="G22" s="188">
        <v>2</v>
      </c>
      <c r="H22" s="188" t="s">
        <v>93</v>
      </c>
      <c r="I22" s="183" t="s">
        <v>35</v>
      </c>
      <c r="J22" s="184">
        <v>30</v>
      </c>
      <c r="K22" s="247"/>
      <c r="L22" s="188">
        <v>30</v>
      </c>
      <c r="M22" s="21"/>
      <c r="N22" s="544"/>
      <c r="O22" s="544"/>
      <c r="P22" s="544"/>
      <c r="Q22" s="544"/>
    </row>
    <row r="23" spans="1:17" ht="13.5" thickBot="1">
      <c r="A23" s="246">
        <v>2</v>
      </c>
      <c r="B23" s="181" t="s">
        <v>137</v>
      </c>
      <c r="C23" s="184" t="s">
        <v>5</v>
      </c>
      <c r="D23" s="186">
        <v>2</v>
      </c>
      <c r="E23" s="187">
        <v>1</v>
      </c>
      <c r="F23" s="188">
        <v>1</v>
      </c>
      <c r="G23" s="188">
        <v>2</v>
      </c>
      <c r="H23" s="188" t="s">
        <v>93</v>
      </c>
      <c r="I23" s="183" t="s">
        <v>27</v>
      </c>
      <c r="J23" s="248">
        <v>30</v>
      </c>
      <c r="K23" s="247"/>
      <c r="L23" s="188">
        <v>30</v>
      </c>
      <c r="M23" s="21"/>
      <c r="N23" s="544"/>
      <c r="O23" s="544"/>
      <c r="P23" s="544"/>
      <c r="Q23" s="544"/>
    </row>
    <row r="24" spans="1:17" s="440" customFormat="1" ht="13.5" thickBot="1">
      <c r="A24" s="474"/>
      <c r="B24" s="473" t="s">
        <v>73</v>
      </c>
      <c r="C24" s="646"/>
      <c r="D24" s="475">
        <f>SUM(D22:D23)</f>
        <v>4</v>
      </c>
      <c r="E24" s="476">
        <f>SUM(E22:E23)</f>
        <v>2</v>
      </c>
      <c r="F24" s="439">
        <f>SUM(F22:F23)</f>
        <v>2</v>
      </c>
      <c r="G24" s="439">
        <f>SUM(G22:G23)</f>
        <v>4</v>
      </c>
      <c r="H24" s="477" t="s">
        <v>61</v>
      </c>
      <c r="I24" s="478" t="s">
        <v>61</v>
      </c>
      <c r="J24" s="438">
        <f>SUM(J22:J23)</f>
        <v>60</v>
      </c>
      <c r="K24" s="439"/>
      <c r="L24" s="439">
        <f>SUM(L22:L23)</f>
        <v>60</v>
      </c>
      <c r="M24" s="458"/>
      <c r="N24" s="544"/>
      <c r="O24" s="544"/>
      <c r="P24" s="544"/>
      <c r="Q24" s="544"/>
    </row>
    <row r="25" spans="1:17" s="440" customFormat="1" ht="12.75">
      <c r="A25" s="480"/>
      <c r="B25" s="479" t="s">
        <v>168</v>
      </c>
      <c r="C25" s="480"/>
      <c r="D25" s="789">
        <f>SUM(G24)</f>
        <v>4</v>
      </c>
      <c r="E25" s="481"/>
      <c r="F25" s="482"/>
      <c r="G25" s="482"/>
      <c r="H25" s="483" t="s">
        <v>61</v>
      </c>
      <c r="I25" s="484" t="s">
        <v>61</v>
      </c>
      <c r="J25" s="485"/>
      <c r="K25" s="482"/>
      <c r="L25" s="482"/>
      <c r="M25" s="448"/>
      <c r="N25" s="544"/>
      <c r="O25" s="544"/>
      <c r="P25" s="544"/>
      <c r="Q25" s="544"/>
    </row>
    <row r="26" spans="1:17" s="440" customFormat="1" ht="13.5" thickBot="1">
      <c r="A26" s="487"/>
      <c r="B26" s="486" t="s">
        <v>169</v>
      </c>
      <c r="C26" s="487"/>
      <c r="D26" s="790">
        <v>2</v>
      </c>
      <c r="E26" s="489"/>
      <c r="F26" s="490"/>
      <c r="G26" s="490"/>
      <c r="H26" s="491" t="s">
        <v>61</v>
      </c>
      <c r="I26" s="492" t="s">
        <v>61</v>
      </c>
      <c r="J26" s="891">
        <v>30</v>
      </c>
      <c r="K26" s="490"/>
      <c r="L26" s="490"/>
      <c r="M26" s="456"/>
      <c r="N26" s="544"/>
      <c r="O26" s="544"/>
      <c r="P26" s="544"/>
      <c r="Q26" s="544"/>
    </row>
    <row r="27" spans="1:17" s="396" customFormat="1" ht="13.5" thickBot="1">
      <c r="A27" s="626" t="s">
        <v>6</v>
      </c>
      <c r="B27" s="424" t="s">
        <v>189</v>
      </c>
      <c r="C27" s="424"/>
      <c r="D27" s="424"/>
      <c r="E27" s="424"/>
      <c r="F27" s="408"/>
      <c r="G27" s="408"/>
      <c r="H27" s="408"/>
      <c r="I27" s="408"/>
      <c r="J27" s="408"/>
      <c r="K27" s="408"/>
      <c r="L27" s="408"/>
      <c r="M27" s="410"/>
      <c r="N27" s="544"/>
      <c r="O27" s="544"/>
      <c r="P27" s="544"/>
      <c r="Q27" s="544"/>
    </row>
    <row r="28" spans="1:17" ht="12.75">
      <c r="A28" s="254">
        <v>1</v>
      </c>
      <c r="B28" s="180" t="s">
        <v>94</v>
      </c>
      <c r="C28" s="272"/>
      <c r="D28" s="208"/>
      <c r="E28" s="209"/>
      <c r="F28" s="203"/>
      <c r="G28" s="203"/>
      <c r="H28" s="203"/>
      <c r="I28" s="279"/>
      <c r="J28" s="280"/>
      <c r="K28" s="199"/>
      <c r="L28" s="199"/>
      <c r="M28" s="32"/>
      <c r="N28" s="544"/>
      <c r="O28" s="544"/>
      <c r="P28" s="544"/>
      <c r="Q28" s="544"/>
    </row>
    <row r="29" spans="1:17" ht="12.75">
      <c r="A29" s="273"/>
      <c r="B29" s="251" t="s">
        <v>141</v>
      </c>
      <c r="C29" s="184" t="s">
        <v>5</v>
      </c>
      <c r="D29" s="126">
        <v>1</v>
      </c>
      <c r="E29" s="197">
        <v>0.5</v>
      </c>
      <c r="F29" s="198">
        <v>0.5</v>
      </c>
      <c r="G29" s="198">
        <v>1</v>
      </c>
      <c r="H29" s="188" t="s">
        <v>154</v>
      </c>
      <c r="I29" s="185" t="s">
        <v>27</v>
      </c>
      <c r="J29" s="219">
        <v>30</v>
      </c>
      <c r="K29" s="206"/>
      <c r="L29" s="198">
        <v>30</v>
      </c>
      <c r="M29" s="64"/>
      <c r="N29" s="544"/>
      <c r="O29" s="544"/>
      <c r="P29" s="544"/>
      <c r="Q29" s="544"/>
    </row>
    <row r="30" spans="1:17" ht="12.75">
      <c r="A30" s="273"/>
      <c r="B30" s="251" t="s">
        <v>95</v>
      </c>
      <c r="C30" s="184" t="s">
        <v>5</v>
      </c>
      <c r="D30" s="126">
        <v>1</v>
      </c>
      <c r="E30" s="197">
        <v>0.5</v>
      </c>
      <c r="F30" s="198">
        <v>0.5</v>
      </c>
      <c r="G30" s="198">
        <v>1</v>
      </c>
      <c r="H30" s="188" t="s">
        <v>154</v>
      </c>
      <c r="I30" s="185" t="s">
        <v>27</v>
      </c>
      <c r="J30" s="219">
        <v>30</v>
      </c>
      <c r="K30" s="206"/>
      <c r="L30" s="198">
        <v>30</v>
      </c>
      <c r="M30" s="64"/>
      <c r="N30" s="544"/>
      <c r="O30" s="544"/>
      <c r="P30" s="544"/>
      <c r="Q30" s="544"/>
    </row>
    <row r="31" spans="1:17" ht="12.75">
      <c r="A31" s="273"/>
      <c r="B31" s="251" t="s">
        <v>96</v>
      </c>
      <c r="C31" s="184" t="s">
        <v>5</v>
      </c>
      <c r="D31" s="126">
        <v>1</v>
      </c>
      <c r="E31" s="197">
        <v>0.5</v>
      </c>
      <c r="F31" s="198">
        <v>0.5</v>
      </c>
      <c r="G31" s="198">
        <v>1</v>
      </c>
      <c r="H31" s="188" t="s">
        <v>154</v>
      </c>
      <c r="I31" s="185" t="s">
        <v>27</v>
      </c>
      <c r="J31" s="219">
        <v>30</v>
      </c>
      <c r="K31" s="206"/>
      <c r="L31" s="198">
        <v>30</v>
      </c>
      <c r="M31" s="64"/>
      <c r="N31" s="544"/>
      <c r="O31" s="544"/>
      <c r="P31" s="544"/>
      <c r="Q31" s="544"/>
    </row>
    <row r="32" spans="1:17" ht="13.5" thickBot="1">
      <c r="A32" s="273"/>
      <c r="B32" s="251" t="s">
        <v>97</v>
      </c>
      <c r="C32" s="184" t="s">
        <v>5</v>
      </c>
      <c r="D32" s="126">
        <v>1</v>
      </c>
      <c r="E32" s="197">
        <v>0.5</v>
      </c>
      <c r="F32" s="198">
        <v>0.5</v>
      </c>
      <c r="G32" s="198">
        <v>1</v>
      </c>
      <c r="H32" s="188" t="s">
        <v>154</v>
      </c>
      <c r="I32" s="185" t="s">
        <v>27</v>
      </c>
      <c r="J32" s="219">
        <v>30</v>
      </c>
      <c r="K32" s="206"/>
      <c r="L32" s="198">
        <v>30</v>
      </c>
      <c r="M32" s="64"/>
      <c r="N32" s="544"/>
      <c r="O32" s="544"/>
      <c r="P32" s="544"/>
      <c r="Q32" s="544"/>
    </row>
    <row r="33" spans="1:17" s="440" customFormat="1" ht="13.5" thickBot="1">
      <c r="A33" s="474"/>
      <c r="B33" s="473" t="s">
        <v>73</v>
      </c>
      <c r="C33" s="474"/>
      <c r="D33" s="475">
        <f>SUM(D29:D32)</f>
        <v>4</v>
      </c>
      <c r="E33" s="476">
        <f>SUM(E29:E32)</f>
        <v>2</v>
      </c>
      <c r="F33" s="439">
        <f>SUM(F29:F32)</f>
        <v>2</v>
      </c>
      <c r="G33" s="439">
        <f>SUM(G29:G32)</f>
        <v>4</v>
      </c>
      <c r="H33" s="477" t="s">
        <v>61</v>
      </c>
      <c r="I33" s="478" t="s">
        <v>61</v>
      </c>
      <c r="J33" s="457">
        <f>SUM(J29:J32)</f>
        <v>120</v>
      </c>
      <c r="K33" s="439"/>
      <c r="L33" s="439">
        <f>SUM(L29:L32)</f>
        <v>120</v>
      </c>
      <c r="M33" s="458"/>
      <c r="N33" s="544"/>
      <c r="O33" s="544"/>
      <c r="P33" s="544"/>
      <c r="Q33" s="544"/>
    </row>
    <row r="34" spans="1:17" s="440" customFormat="1" ht="12.75">
      <c r="A34" s="518"/>
      <c r="B34" s="517" t="s">
        <v>168</v>
      </c>
      <c r="C34" s="518"/>
      <c r="D34" s="670">
        <f>SUM(G33)</f>
        <v>4</v>
      </c>
      <c r="E34" s="519"/>
      <c r="F34" s="520"/>
      <c r="G34" s="520"/>
      <c r="H34" s="521" t="s">
        <v>61</v>
      </c>
      <c r="I34" s="522" t="s">
        <v>61</v>
      </c>
      <c r="J34" s="523"/>
      <c r="K34" s="520"/>
      <c r="L34" s="520"/>
      <c r="M34" s="466"/>
      <c r="N34" s="544"/>
      <c r="O34" s="544"/>
      <c r="P34" s="544"/>
      <c r="Q34" s="544"/>
    </row>
    <row r="35" spans="1:17" s="440" customFormat="1" ht="13.5" thickBot="1">
      <c r="A35" s="647"/>
      <c r="B35" s="524" t="s">
        <v>169</v>
      </c>
      <c r="C35" s="525"/>
      <c r="D35" s="526"/>
      <c r="E35" s="526"/>
      <c r="F35" s="526"/>
      <c r="G35" s="526"/>
      <c r="H35" s="526" t="s">
        <v>61</v>
      </c>
      <c r="I35" s="527" t="s">
        <v>61</v>
      </c>
      <c r="J35" s="528"/>
      <c r="K35" s="526"/>
      <c r="L35" s="526"/>
      <c r="M35" s="471"/>
      <c r="N35" s="544"/>
      <c r="O35" s="544"/>
      <c r="P35" s="544"/>
      <c r="Q35" s="544"/>
    </row>
    <row r="36" spans="1:17" s="396" customFormat="1" ht="13.5" thickBot="1">
      <c r="A36" s="626" t="s">
        <v>7</v>
      </c>
      <c r="B36" s="424" t="s">
        <v>190</v>
      </c>
      <c r="C36" s="424"/>
      <c r="D36" s="408"/>
      <c r="E36" s="408"/>
      <c r="F36" s="408"/>
      <c r="G36" s="408"/>
      <c r="H36" s="408"/>
      <c r="I36" s="408"/>
      <c r="J36" s="408"/>
      <c r="K36" s="408"/>
      <c r="L36" s="408"/>
      <c r="M36" s="410"/>
      <c r="N36" s="544"/>
      <c r="O36" s="544"/>
      <c r="P36" s="544"/>
      <c r="Q36" s="544"/>
    </row>
    <row r="37" spans="1:17" ht="12.75">
      <c r="A37" s="281">
        <v>1</v>
      </c>
      <c r="B37" s="180" t="s">
        <v>133</v>
      </c>
      <c r="C37" s="176" t="s">
        <v>5</v>
      </c>
      <c r="D37" s="189">
        <v>2.5</v>
      </c>
      <c r="E37" s="190">
        <v>2</v>
      </c>
      <c r="F37" s="191">
        <v>0.5</v>
      </c>
      <c r="G37" s="191">
        <v>2</v>
      </c>
      <c r="H37" s="191" t="s">
        <v>199</v>
      </c>
      <c r="I37" s="276" t="s">
        <v>27</v>
      </c>
      <c r="J37" s="362">
        <v>60</v>
      </c>
      <c r="K37" s="282">
        <v>30</v>
      </c>
      <c r="L37" s="363">
        <v>30</v>
      </c>
      <c r="M37" s="111"/>
      <c r="N37" s="544"/>
      <c r="O37" s="544"/>
      <c r="P37" s="544"/>
      <c r="Q37" s="544"/>
    </row>
    <row r="38" spans="1:17" ht="13.5" thickBot="1">
      <c r="A38" s="181">
        <v>2</v>
      </c>
      <c r="B38" s="180" t="s">
        <v>134</v>
      </c>
      <c r="C38" s="176" t="s">
        <v>5</v>
      </c>
      <c r="D38" s="189">
        <v>1.5</v>
      </c>
      <c r="E38" s="190">
        <v>1</v>
      </c>
      <c r="F38" s="191">
        <v>0.5</v>
      </c>
      <c r="G38" s="191">
        <v>0.5</v>
      </c>
      <c r="H38" s="191" t="s">
        <v>100</v>
      </c>
      <c r="I38" s="183" t="s">
        <v>27</v>
      </c>
      <c r="J38" s="184">
        <v>30</v>
      </c>
      <c r="K38" s="188">
        <v>30</v>
      </c>
      <c r="L38" s="248"/>
      <c r="M38" s="21"/>
      <c r="N38" s="544"/>
      <c r="O38" s="544"/>
      <c r="P38" s="544"/>
      <c r="Q38" s="544"/>
    </row>
    <row r="39" spans="1:17" s="440" customFormat="1" ht="13.5" thickBot="1">
      <c r="A39" s="474"/>
      <c r="B39" s="473" t="s">
        <v>73</v>
      </c>
      <c r="C39" s="474"/>
      <c r="D39" s="475">
        <f>SUM(D37:D38)</f>
        <v>4</v>
      </c>
      <c r="E39" s="476">
        <f>SUM(E37:E38)</f>
        <v>3</v>
      </c>
      <c r="F39" s="439">
        <f>SUM(F37:F38)</f>
        <v>1</v>
      </c>
      <c r="G39" s="439">
        <f>SUM(G37:G38)</f>
        <v>2.5</v>
      </c>
      <c r="H39" s="477" t="s">
        <v>61</v>
      </c>
      <c r="I39" s="478" t="s">
        <v>61</v>
      </c>
      <c r="J39" s="438">
        <f>SUM(J37:J38)</f>
        <v>90</v>
      </c>
      <c r="K39" s="439">
        <f>SUM(K37:K38)</f>
        <v>60</v>
      </c>
      <c r="L39" s="439">
        <f>SUM(L37)</f>
        <v>30</v>
      </c>
      <c r="M39" s="458"/>
      <c r="N39" s="544"/>
      <c r="O39" s="544"/>
      <c r="P39" s="544"/>
      <c r="Q39" s="544"/>
    </row>
    <row r="40" spans="1:17" s="440" customFormat="1" ht="12.75">
      <c r="A40" s="977"/>
      <c r="B40" s="479" t="s">
        <v>168</v>
      </c>
      <c r="C40" s="977"/>
      <c r="D40" s="1076">
        <f>SUM(G39)</f>
        <v>2.5</v>
      </c>
      <c r="E40" s="978"/>
      <c r="F40" s="483"/>
      <c r="G40" s="483"/>
      <c r="H40" s="483" t="s">
        <v>61</v>
      </c>
      <c r="I40" s="484" t="s">
        <v>61</v>
      </c>
      <c r="J40" s="979"/>
      <c r="K40" s="483"/>
      <c r="L40" s="483"/>
      <c r="M40" s="446"/>
      <c r="N40" s="544"/>
      <c r="O40" s="544"/>
      <c r="P40" s="544"/>
      <c r="Q40" s="544"/>
    </row>
    <row r="41" spans="1:17" s="440" customFormat="1" ht="13.5" thickBot="1">
      <c r="A41" s="968"/>
      <c r="B41" s="969" t="s">
        <v>169</v>
      </c>
      <c r="C41" s="968"/>
      <c r="D41" s="970"/>
      <c r="E41" s="971"/>
      <c r="F41" s="491"/>
      <c r="G41" s="491"/>
      <c r="H41" s="491" t="s">
        <v>61</v>
      </c>
      <c r="I41" s="492" t="s">
        <v>61</v>
      </c>
      <c r="J41" s="773"/>
      <c r="K41" s="491"/>
      <c r="L41" s="491"/>
      <c r="M41" s="454"/>
      <c r="N41" s="544"/>
      <c r="O41" s="544"/>
      <c r="P41" s="544"/>
      <c r="Q41" s="544"/>
    </row>
    <row r="42" spans="1:17" s="396" customFormat="1" ht="13.5" thickBot="1">
      <c r="A42" s="626" t="s">
        <v>8</v>
      </c>
      <c r="B42" s="424" t="s">
        <v>191</v>
      </c>
      <c r="C42" s="424"/>
      <c r="D42" s="408"/>
      <c r="E42" s="408"/>
      <c r="F42" s="408"/>
      <c r="G42" s="408"/>
      <c r="H42" s="408"/>
      <c r="I42" s="408"/>
      <c r="J42" s="408"/>
      <c r="K42" s="408"/>
      <c r="L42" s="408"/>
      <c r="M42" s="410"/>
      <c r="N42" s="544"/>
      <c r="O42" s="544"/>
      <c r="P42" s="544"/>
      <c r="Q42" s="544"/>
    </row>
    <row r="43" spans="1:17" ht="13.5" thickBot="1">
      <c r="A43" s="331">
        <v>1</v>
      </c>
      <c r="B43" s="249" t="s">
        <v>129</v>
      </c>
      <c r="C43" s="179" t="s">
        <v>5</v>
      </c>
      <c r="D43" s="186">
        <v>1.5</v>
      </c>
      <c r="E43" s="187">
        <v>1</v>
      </c>
      <c r="F43" s="188">
        <v>0.5</v>
      </c>
      <c r="G43" s="188">
        <v>1</v>
      </c>
      <c r="H43" s="188" t="s">
        <v>93</v>
      </c>
      <c r="I43" s="248" t="s">
        <v>35</v>
      </c>
      <c r="J43" s="184">
        <v>30</v>
      </c>
      <c r="K43" s="188"/>
      <c r="L43" s="188">
        <v>30</v>
      </c>
      <c r="M43" s="249"/>
      <c r="N43" s="544"/>
      <c r="O43" s="544"/>
      <c r="P43" s="544"/>
      <c r="Q43" s="544"/>
    </row>
    <row r="44" spans="1:17" ht="13.5" thickBot="1">
      <c r="A44" s="244">
        <v>2</v>
      </c>
      <c r="B44" s="180" t="s">
        <v>130</v>
      </c>
      <c r="C44" s="176" t="s">
        <v>5</v>
      </c>
      <c r="D44" s="189">
        <v>2</v>
      </c>
      <c r="E44" s="190">
        <v>1.5</v>
      </c>
      <c r="F44" s="191">
        <v>0.5</v>
      </c>
      <c r="G44" s="191">
        <v>2</v>
      </c>
      <c r="H44" s="188" t="s">
        <v>93</v>
      </c>
      <c r="I44" s="183" t="s">
        <v>35</v>
      </c>
      <c r="J44" s="184">
        <v>30</v>
      </c>
      <c r="K44" s="188"/>
      <c r="L44" s="248">
        <v>30</v>
      </c>
      <c r="M44" s="249"/>
      <c r="N44" s="544"/>
      <c r="O44" s="544"/>
      <c r="P44" s="544"/>
      <c r="Q44" s="544"/>
    </row>
    <row r="45" spans="1:17" s="440" customFormat="1" ht="13.5" thickBot="1">
      <c r="A45" s="474"/>
      <c r="B45" s="473" t="s">
        <v>73</v>
      </c>
      <c r="C45" s="474"/>
      <c r="D45" s="475">
        <f>SUM(D43:D44)</f>
        <v>3.5</v>
      </c>
      <c r="E45" s="476">
        <f>SUM(E43:E44)</f>
        <v>2.5</v>
      </c>
      <c r="F45" s="439">
        <f>SUM(F43:F44)</f>
        <v>1</v>
      </c>
      <c r="G45" s="439">
        <f>SUM(G43:G44)</f>
        <v>3</v>
      </c>
      <c r="H45" s="477" t="s">
        <v>61</v>
      </c>
      <c r="I45" s="478" t="s">
        <v>61</v>
      </c>
      <c r="J45" s="438">
        <f>SUM(J43:J44)</f>
        <v>60</v>
      </c>
      <c r="K45" s="439"/>
      <c r="L45" s="439">
        <f>SUM(L43:L44)</f>
        <v>60</v>
      </c>
      <c r="M45" s="458"/>
      <c r="N45" s="544"/>
      <c r="O45" s="544"/>
      <c r="P45" s="544"/>
      <c r="Q45" s="544"/>
    </row>
    <row r="46" spans="1:17" s="440" customFormat="1" ht="12.75">
      <c r="A46" s="480"/>
      <c r="B46" s="479" t="s">
        <v>168</v>
      </c>
      <c r="C46" s="480"/>
      <c r="D46" s="789">
        <f>SUM(G45)</f>
        <v>3</v>
      </c>
      <c r="E46" s="481"/>
      <c r="F46" s="482"/>
      <c r="G46" s="482"/>
      <c r="H46" s="483" t="s">
        <v>61</v>
      </c>
      <c r="I46" s="484" t="s">
        <v>61</v>
      </c>
      <c r="J46" s="485"/>
      <c r="K46" s="482"/>
      <c r="L46" s="482"/>
      <c r="M46" s="534"/>
      <c r="N46" s="544"/>
      <c r="O46" s="544"/>
      <c r="P46" s="544"/>
      <c r="Q46" s="544"/>
    </row>
    <row r="47" spans="1:17" s="440" customFormat="1" ht="12" customHeight="1" thickBot="1">
      <c r="A47" s="487"/>
      <c r="B47" s="486" t="s">
        <v>169</v>
      </c>
      <c r="C47" s="487"/>
      <c r="D47" s="790">
        <f>SUM(D45)</f>
        <v>3.5</v>
      </c>
      <c r="E47" s="489"/>
      <c r="F47" s="490"/>
      <c r="G47" s="490"/>
      <c r="H47" s="491" t="s">
        <v>61</v>
      </c>
      <c r="I47" s="492" t="s">
        <v>61</v>
      </c>
      <c r="J47" s="891">
        <v>60</v>
      </c>
      <c r="K47" s="490"/>
      <c r="L47" s="490"/>
      <c r="M47" s="535"/>
      <c r="N47" s="544"/>
      <c r="O47" s="544"/>
      <c r="P47" s="544"/>
      <c r="Q47" s="544"/>
    </row>
    <row r="48" spans="1:17" s="396" customFormat="1" ht="13.5" thickBot="1">
      <c r="A48" s="626" t="s">
        <v>56</v>
      </c>
      <c r="B48" s="424" t="s">
        <v>192</v>
      </c>
      <c r="C48" s="424"/>
      <c r="D48" s="408"/>
      <c r="E48" s="408"/>
      <c r="F48" s="408"/>
      <c r="G48" s="408"/>
      <c r="H48" s="408"/>
      <c r="I48" s="408"/>
      <c r="J48" s="408"/>
      <c r="K48" s="408"/>
      <c r="L48" s="408"/>
      <c r="M48" s="529"/>
      <c r="N48" s="544"/>
      <c r="O48" s="544"/>
      <c r="P48" s="544"/>
      <c r="Q48" s="544"/>
    </row>
    <row r="49" spans="1:17" s="253" customFormat="1" ht="12.75">
      <c r="A49" s="272">
        <v>1</v>
      </c>
      <c r="B49" s="180" t="s">
        <v>245</v>
      </c>
      <c r="C49" s="176" t="s">
        <v>5</v>
      </c>
      <c r="D49" s="189">
        <v>2</v>
      </c>
      <c r="E49" s="190">
        <v>1.5</v>
      </c>
      <c r="F49" s="191">
        <v>0.5</v>
      </c>
      <c r="G49" s="191">
        <v>1.5</v>
      </c>
      <c r="H49" s="188" t="s">
        <v>174</v>
      </c>
      <c r="I49" s="188" t="s">
        <v>27</v>
      </c>
      <c r="J49" s="204">
        <v>45</v>
      </c>
      <c r="K49" s="191">
        <v>30</v>
      </c>
      <c r="L49" s="191">
        <v>15</v>
      </c>
      <c r="M49" s="182"/>
      <c r="N49" s="340"/>
      <c r="O49" s="340"/>
      <c r="P49" s="340"/>
      <c r="Q49" s="340"/>
    </row>
    <row r="50" spans="1:17" s="253" customFormat="1" ht="12.75">
      <c r="A50" s="272">
        <v>2</v>
      </c>
      <c r="B50" s="180" t="s">
        <v>246</v>
      </c>
      <c r="C50" s="176" t="s">
        <v>5</v>
      </c>
      <c r="D50" s="189">
        <v>2</v>
      </c>
      <c r="E50" s="190">
        <v>1.5</v>
      </c>
      <c r="F50" s="191">
        <v>0.5</v>
      </c>
      <c r="G50" s="191">
        <v>1.5</v>
      </c>
      <c r="H50" s="188" t="s">
        <v>174</v>
      </c>
      <c r="I50" s="204" t="s">
        <v>27</v>
      </c>
      <c r="J50" s="204">
        <v>45</v>
      </c>
      <c r="K50" s="191">
        <v>30</v>
      </c>
      <c r="L50" s="191">
        <v>15</v>
      </c>
      <c r="M50" s="182"/>
      <c r="N50" s="340"/>
      <c r="O50" s="340"/>
      <c r="P50" s="340"/>
      <c r="Q50" s="340"/>
    </row>
    <row r="51" spans="1:17" s="253" customFormat="1" ht="12.75">
      <c r="A51" s="272">
        <v>3</v>
      </c>
      <c r="B51" s="180" t="s">
        <v>249</v>
      </c>
      <c r="C51" s="176" t="s">
        <v>5</v>
      </c>
      <c r="D51" s="189">
        <v>3</v>
      </c>
      <c r="E51" s="190">
        <v>2</v>
      </c>
      <c r="F51" s="191">
        <v>1</v>
      </c>
      <c r="G51" s="191">
        <v>2</v>
      </c>
      <c r="H51" s="188" t="s">
        <v>93</v>
      </c>
      <c r="I51" s="204" t="s">
        <v>27</v>
      </c>
      <c r="J51" s="204">
        <v>60</v>
      </c>
      <c r="K51" s="191">
        <v>30</v>
      </c>
      <c r="L51" s="191">
        <v>30</v>
      </c>
      <c r="M51" s="182"/>
      <c r="N51" s="340"/>
      <c r="O51" s="340"/>
      <c r="P51" s="340"/>
      <c r="Q51" s="340"/>
    </row>
    <row r="52" spans="1:17" s="253" customFormat="1" ht="12.75">
      <c r="A52" s="272">
        <v>4</v>
      </c>
      <c r="B52" s="180" t="s">
        <v>250</v>
      </c>
      <c r="C52" s="176" t="s">
        <v>5</v>
      </c>
      <c r="D52" s="189">
        <v>3</v>
      </c>
      <c r="E52" s="190">
        <v>2</v>
      </c>
      <c r="F52" s="191">
        <v>1</v>
      </c>
      <c r="G52" s="191">
        <v>2</v>
      </c>
      <c r="H52" s="188" t="s">
        <v>93</v>
      </c>
      <c r="I52" s="204" t="s">
        <v>27</v>
      </c>
      <c r="J52" s="204">
        <v>60</v>
      </c>
      <c r="K52" s="191">
        <v>30</v>
      </c>
      <c r="L52" s="191">
        <v>30</v>
      </c>
      <c r="M52" s="182"/>
      <c r="N52" s="340"/>
      <c r="O52" s="340"/>
      <c r="P52" s="340"/>
      <c r="Q52" s="340"/>
    </row>
    <row r="53" spans="1:17" s="253" customFormat="1" ht="13.5" thickBot="1">
      <c r="A53" s="272">
        <v>5</v>
      </c>
      <c r="B53" s="180" t="s">
        <v>142</v>
      </c>
      <c r="C53" s="176" t="s">
        <v>5</v>
      </c>
      <c r="D53" s="189">
        <v>1</v>
      </c>
      <c r="E53" s="190">
        <v>0.5</v>
      </c>
      <c r="F53" s="191">
        <v>0.5</v>
      </c>
      <c r="G53" s="191">
        <v>0.5</v>
      </c>
      <c r="H53" s="188" t="s">
        <v>92</v>
      </c>
      <c r="I53" s="204" t="s">
        <v>27</v>
      </c>
      <c r="J53" s="204">
        <v>15</v>
      </c>
      <c r="K53" s="191">
        <v>15</v>
      </c>
      <c r="L53" s="191"/>
      <c r="M53" s="182"/>
      <c r="N53" s="340"/>
      <c r="O53" s="340"/>
      <c r="P53" s="340"/>
      <c r="Q53" s="340"/>
    </row>
    <row r="54" spans="1:17" s="440" customFormat="1" ht="13.5" thickBot="1">
      <c r="A54" s="474"/>
      <c r="B54" s="473" t="s">
        <v>73</v>
      </c>
      <c r="C54" s="474"/>
      <c r="D54" s="475">
        <f>SUM(D49:D53)</f>
        <v>11</v>
      </c>
      <c r="E54" s="476">
        <f>SUM(E49:E53)</f>
        <v>7.5</v>
      </c>
      <c r="F54" s="439">
        <f>SUM(F49:F53)</f>
        <v>3.5</v>
      </c>
      <c r="G54" s="439">
        <f>SUM(G49:G53)</f>
        <v>7.5</v>
      </c>
      <c r="H54" s="477" t="s">
        <v>61</v>
      </c>
      <c r="I54" s="478" t="s">
        <v>61</v>
      </c>
      <c r="J54" s="438">
        <f>SUM(J49:J53)</f>
        <v>225</v>
      </c>
      <c r="K54" s="439">
        <f>SUM(K49:K53)</f>
        <v>135</v>
      </c>
      <c r="L54" s="439">
        <f>SUM(L49,L50,L51,L52,L53)</f>
        <v>90</v>
      </c>
      <c r="M54" s="458"/>
      <c r="N54" s="544"/>
      <c r="O54" s="544"/>
      <c r="P54" s="544"/>
      <c r="Q54" s="544"/>
    </row>
    <row r="55" spans="1:17" s="440" customFormat="1" ht="12.75">
      <c r="A55" s="480"/>
      <c r="B55" s="479" t="s">
        <v>168</v>
      </c>
      <c r="C55" s="480"/>
      <c r="D55" s="789">
        <f>SUM(G54)</f>
        <v>7.5</v>
      </c>
      <c r="E55" s="481"/>
      <c r="F55" s="482"/>
      <c r="G55" s="482"/>
      <c r="H55" s="483" t="s">
        <v>61</v>
      </c>
      <c r="I55" s="484" t="s">
        <v>61</v>
      </c>
      <c r="J55" s="485"/>
      <c r="K55" s="482"/>
      <c r="L55" s="482"/>
      <c r="M55" s="534"/>
      <c r="N55" s="544"/>
      <c r="O55" s="544"/>
      <c r="P55" s="544"/>
      <c r="Q55" s="544"/>
    </row>
    <row r="56" spans="1:17" s="440" customFormat="1" ht="13.5" thickBot="1">
      <c r="A56" s="487"/>
      <c r="B56" s="486" t="s">
        <v>169</v>
      </c>
      <c r="C56" s="487"/>
      <c r="D56" s="488"/>
      <c r="E56" s="489"/>
      <c r="F56" s="490"/>
      <c r="G56" s="490"/>
      <c r="H56" s="491" t="s">
        <v>61</v>
      </c>
      <c r="I56" s="492" t="s">
        <v>61</v>
      </c>
      <c r="J56" s="493"/>
      <c r="K56" s="490"/>
      <c r="L56" s="490"/>
      <c r="M56" s="535"/>
      <c r="N56" s="544"/>
      <c r="O56" s="544"/>
      <c r="P56" s="544"/>
      <c r="Q56" s="544"/>
    </row>
    <row r="57" spans="1:17" s="396" customFormat="1" ht="13.5" thickBot="1">
      <c r="A57" s="626" t="s">
        <v>57</v>
      </c>
      <c r="B57" s="424" t="s">
        <v>9</v>
      </c>
      <c r="C57" s="424"/>
      <c r="D57" s="408"/>
      <c r="E57" s="408"/>
      <c r="F57" s="408"/>
      <c r="G57" s="408"/>
      <c r="H57" s="408"/>
      <c r="I57" s="408"/>
      <c r="J57" s="408"/>
      <c r="K57" s="408"/>
      <c r="L57" s="408"/>
      <c r="M57" s="529"/>
      <c r="N57" s="544"/>
      <c r="O57" s="544"/>
      <c r="P57" s="544"/>
      <c r="Q57" s="544"/>
    </row>
    <row r="58" spans="1:17" ht="12.75">
      <c r="A58" s="218">
        <v>1</v>
      </c>
      <c r="B58" s="202" t="s">
        <v>234</v>
      </c>
      <c r="C58" s="240" t="s">
        <v>5</v>
      </c>
      <c r="D58" s="287">
        <v>0.5</v>
      </c>
      <c r="E58" s="288">
        <v>0.5</v>
      </c>
      <c r="F58" s="199"/>
      <c r="G58" s="199"/>
      <c r="H58" s="200" t="s">
        <v>92</v>
      </c>
      <c r="I58" s="245" t="s">
        <v>27</v>
      </c>
      <c r="J58" s="240">
        <v>4</v>
      </c>
      <c r="K58" s="200">
        <v>4</v>
      </c>
      <c r="L58" s="200"/>
      <c r="M58" s="202"/>
      <c r="N58" s="544"/>
      <c r="O58" s="544"/>
      <c r="P58" s="544"/>
      <c r="Q58" s="544"/>
    </row>
    <row r="59" spans="1:17" ht="12.75">
      <c r="A59" s="208">
        <v>2</v>
      </c>
      <c r="B59" s="279" t="s">
        <v>71</v>
      </c>
      <c r="C59" s="220" t="s">
        <v>5</v>
      </c>
      <c r="D59" s="189">
        <v>0.25</v>
      </c>
      <c r="E59" s="190">
        <v>0.25</v>
      </c>
      <c r="F59" s="203"/>
      <c r="G59" s="203"/>
      <c r="H59" s="191" t="s">
        <v>92</v>
      </c>
      <c r="I59" s="204" t="s">
        <v>27</v>
      </c>
      <c r="J59" s="176">
        <v>2</v>
      </c>
      <c r="K59" s="191">
        <v>2</v>
      </c>
      <c r="L59" s="191"/>
      <c r="M59" s="279"/>
      <c r="N59" s="544"/>
      <c r="O59" s="544"/>
      <c r="P59" s="544"/>
      <c r="Q59" s="544"/>
    </row>
    <row r="60" spans="1:17" ht="12.75">
      <c r="A60" s="208">
        <v>3</v>
      </c>
      <c r="B60" s="252" t="s">
        <v>31</v>
      </c>
      <c r="C60" s="935" t="s">
        <v>5</v>
      </c>
      <c r="D60" s="189">
        <v>0.5</v>
      </c>
      <c r="E60" s="190">
        <v>0.5</v>
      </c>
      <c r="F60" s="203"/>
      <c r="G60" s="203"/>
      <c r="H60" s="191" t="s">
        <v>92</v>
      </c>
      <c r="I60" s="204" t="s">
        <v>27</v>
      </c>
      <c r="J60" s="176">
        <v>4</v>
      </c>
      <c r="K60" s="191">
        <v>4</v>
      </c>
      <c r="L60" s="191"/>
      <c r="M60" s="279"/>
      <c r="N60" s="544"/>
      <c r="O60" s="544"/>
      <c r="P60" s="544"/>
      <c r="Q60" s="544"/>
    </row>
    <row r="61" spans="1:17" ht="13.5" thickBot="1">
      <c r="A61" s="331">
        <v>4</v>
      </c>
      <c r="B61" s="207" t="s">
        <v>30</v>
      </c>
      <c r="C61" s="219" t="s">
        <v>5</v>
      </c>
      <c r="D61" s="186">
        <v>0.25</v>
      </c>
      <c r="E61" s="187">
        <v>0.25</v>
      </c>
      <c r="F61" s="247"/>
      <c r="G61" s="247"/>
      <c r="H61" s="188" t="s">
        <v>92</v>
      </c>
      <c r="I61" s="248" t="s">
        <v>27</v>
      </c>
      <c r="J61" s="184">
        <v>2</v>
      </c>
      <c r="K61" s="188">
        <v>2</v>
      </c>
      <c r="L61" s="188"/>
      <c r="M61" s="249"/>
      <c r="N61" s="544"/>
      <c r="O61" s="544"/>
      <c r="P61" s="544"/>
      <c r="Q61" s="544"/>
    </row>
    <row r="62" spans="1:17" s="669" customFormat="1" ht="13.5" thickBot="1">
      <c r="A62" s="620" t="s">
        <v>143</v>
      </c>
      <c r="B62" s="665"/>
      <c r="C62" s="395" t="s">
        <v>5</v>
      </c>
      <c r="D62" s="395">
        <v>2</v>
      </c>
      <c r="E62" s="1096">
        <v>1</v>
      </c>
      <c r="F62" s="513">
        <v>1</v>
      </c>
      <c r="G62" s="394"/>
      <c r="H62" s="513" t="s">
        <v>215</v>
      </c>
      <c r="I62" s="394" t="s">
        <v>61</v>
      </c>
      <c r="J62" s="514">
        <v>40</v>
      </c>
      <c r="K62" s="394"/>
      <c r="L62" s="395"/>
      <c r="M62" s="515">
        <v>40</v>
      </c>
      <c r="N62" s="745"/>
      <c r="O62" s="745"/>
      <c r="P62" s="745"/>
      <c r="Q62" s="745"/>
    </row>
    <row r="63" spans="1:17" s="380" customFormat="1" ht="13.5" thickBot="1">
      <c r="A63" s="1117" t="s">
        <v>187</v>
      </c>
      <c r="B63" s="1118"/>
      <c r="C63" s="905"/>
      <c r="D63" s="1095">
        <f>SUM(D58:D62,D54,D45,D39,D33,D24)</f>
        <v>30</v>
      </c>
      <c r="E63" s="384">
        <f>SUM(E58:E62,E54,E45,E39,E33,E24)</f>
        <v>19.5</v>
      </c>
      <c r="F63" s="955">
        <f>SUM(F62,F54,F45,F39,F33,F24)</f>
        <v>10.5</v>
      </c>
      <c r="G63" s="955">
        <f>SUM(G54,G45,G39,G33,G24)</f>
        <v>21</v>
      </c>
      <c r="H63" s="385"/>
      <c r="I63" s="384"/>
      <c r="J63" s="540">
        <f>SUM(J58:J62,J54,J45,J39,J33,J24)</f>
        <v>607</v>
      </c>
      <c r="K63" s="384">
        <f>SUM(K58:K62,K54,K39)</f>
        <v>207</v>
      </c>
      <c r="L63" s="385">
        <f>SUM(L54,L45,L39,L33,L24)</f>
        <v>360</v>
      </c>
      <c r="M63" s="498">
        <f>SUM(M62)</f>
        <v>40</v>
      </c>
      <c r="N63" s="544"/>
      <c r="O63" s="544"/>
      <c r="P63" s="544"/>
      <c r="Q63" s="544"/>
    </row>
    <row r="64" spans="1:17" ht="12.75">
      <c r="A64" s="931"/>
      <c r="B64" s="904"/>
      <c r="C64" s="721"/>
      <c r="D64" s="721"/>
      <c r="E64" s="721"/>
      <c r="F64" s="721"/>
      <c r="G64" s="707"/>
      <c r="H64" s="707"/>
      <c r="I64" s="707"/>
      <c r="J64" s="707"/>
      <c r="K64" s="707"/>
      <c r="L64" s="707"/>
      <c r="M64" s="707"/>
      <c r="N64" s="544"/>
      <c r="O64" s="544"/>
      <c r="P64" s="544"/>
      <c r="Q64" s="544"/>
    </row>
    <row r="65" spans="1:17" ht="12.75">
      <c r="A65" s="721"/>
      <c r="B65" s="720"/>
      <c r="C65" s="721"/>
      <c r="D65" s="721"/>
      <c r="E65" s="721"/>
      <c r="F65" s="721"/>
      <c r="G65" s="707"/>
      <c r="H65" s="707"/>
      <c r="I65" s="707"/>
      <c r="J65" s="707"/>
      <c r="K65" s="707"/>
      <c r="L65" s="707"/>
      <c r="M65" s="707"/>
      <c r="N65" s="544"/>
      <c r="O65" s="544"/>
      <c r="P65" s="544"/>
      <c r="Q65" s="544"/>
    </row>
    <row r="66" spans="1:17" ht="12.75">
      <c r="A66" s="729"/>
      <c r="B66" s="729"/>
      <c r="C66" s="707"/>
      <c r="D66" s="707"/>
      <c r="E66" s="707"/>
      <c r="F66" s="707"/>
      <c r="G66" s="707"/>
      <c r="H66" s="707"/>
      <c r="I66" s="707"/>
      <c r="J66" s="707"/>
      <c r="K66" s="707"/>
      <c r="L66" s="707"/>
      <c r="M66" s="707"/>
      <c r="N66" s="544"/>
      <c r="O66" s="544"/>
      <c r="P66" s="544"/>
      <c r="Q66" s="544"/>
    </row>
    <row r="67" spans="1:17" ht="12.75">
      <c r="A67" s="721"/>
      <c r="B67" s="720"/>
      <c r="C67" s="721"/>
      <c r="D67" s="721"/>
      <c r="E67" s="721"/>
      <c r="F67" s="721"/>
      <c r="G67" s="707"/>
      <c r="H67" s="707"/>
      <c r="I67" s="707"/>
      <c r="J67" s="707"/>
      <c r="K67" s="707"/>
      <c r="L67" s="707"/>
      <c r="M67" s="707"/>
      <c r="N67" s="544"/>
      <c r="O67" s="544"/>
      <c r="P67" s="544"/>
      <c r="Q67" s="544"/>
    </row>
    <row r="68" spans="1:17" ht="12.75">
      <c r="A68" s="707"/>
      <c r="B68" s="707"/>
      <c r="C68" s="544"/>
      <c r="D68" s="544"/>
      <c r="E68" s="544"/>
      <c r="F68" s="544"/>
      <c r="G68" s="544"/>
      <c r="H68" s="544"/>
      <c r="I68" s="544"/>
      <c r="J68" s="544"/>
      <c r="K68" s="544"/>
      <c r="L68" s="544"/>
      <c r="M68" s="544"/>
      <c r="N68" s="544"/>
      <c r="O68" s="544"/>
      <c r="P68" s="544"/>
      <c r="Q68" s="544"/>
    </row>
    <row r="69" spans="1:17" ht="15.75">
      <c r="A69" s="1155" t="s">
        <v>85</v>
      </c>
      <c r="B69" s="1156"/>
      <c r="C69" s="1156"/>
      <c r="D69" s="1156"/>
      <c r="E69" s="1156"/>
      <c r="F69" s="1156"/>
      <c r="G69" s="1156"/>
      <c r="H69" s="1156"/>
      <c r="I69" s="1156"/>
      <c r="J69" s="1156"/>
      <c r="K69" s="1156"/>
      <c r="L69" s="1156"/>
      <c r="M69" s="1156"/>
      <c r="N69" s="544"/>
      <c r="O69" s="544"/>
      <c r="P69" s="544"/>
      <c r="Q69" s="544"/>
    </row>
    <row r="70" spans="1:17" ht="15.75">
      <c r="A70" s="1155" t="s">
        <v>268</v>
      </c>
      <c r="B70" s="1155"/>
      <c r="C70" s="1155"/>
      <c r="D70" s="1155"/>
      <c r="E70" s="1155"/>
      <c r="F70" s="1155"/>
      <c r="G70" s="1155"/>
      <c r="H70" s="1155"/>
      <c r="I70" s="1155"/>
      <c r="J70" s="1155"/>
      <c r="K70" s="1155"/>
      <c r="L70" s="1155"/>
      <c r="M70" s="1155"/>
      <c r="N70" s="544"/>
      <c r="O70" s="544"/>
      <c r="P70" s="544"/>
      <c r="Q70" s="544"/>
    </row>
    <row r="71" spans="1:17" ht="15.75">
      <c r="A71" s="708"/>
      <c r="B71" s="708"/>
      <c r="C71" s="708"/>
      <c r="D71" s="708"/>
      <c r="E71" s="708"/>
      <c r="F71" s="708"/>
      <c r="G71" s="708"/>
      <c r="H71" s="708"/>
      <c r="I71" s="708"/>
      <c r="J71" s="708"/>
      <c r="K71" s="708"/>
      <c r="L71" s="708"/>
      <c r="M71" s="708"/>
      <c r="N71" s="544"/>
      <c r="O71" s="544"/>
      <c r="P71" s="544"/>
      <c r="Q71" s="544"/>
    </row>
    <row r="72" spans="1:17" ht="12.75">
      <c r="A72" s="710"/>
      <c r="B72" s="730" t="s">
        <v>182</v>
      </c>
      <c r="C72" s="712"/>
      <c r="D72" s="710"/>
      <c r="E72" s="710"/>
      <c r="F72" s="710"/>
      <c r="G72" s="710"/>
      <c r="H72" s="710"/>
      <c r="I72" s="710"/>
      <c r="J72" s="710"/>
      <c r="K72" s="710"/>
      <c r="L72" s="710"/>
      <c r="M72" s="710"/>
      <c r="N72" s="544"/>
      <c r="O72" s="544"/>
      <c r="P72" s="544"/>
      <c r="Q72" s="544"/>
    </row>
    <row r="73" spans="1:17" ht="12.75">
      <c r="A73" s="544"/>
      <c r="B73" s="340" t="s">
        <v>194</v>
      </c>
      <c r="C73" s="544"/>
      <c r="D73" s="544"/>
      <c r="E73" s="544"/>
      <c r="F73" s="544"/>
      <c r="G73" s="544"/>
      <c r="H73" s="544"/>
      <c r="I73" s="544"/>
      <c r="J73" s="544"/>
      <c r="K73" s="544"/>
      <c r="L73" s="544"/>
      <c r="M73" s="544"/>
      <c r="N73" s="544"/>
      <c r="O73" s="544"/>
      <c r="P73" s="544"/>
      <c r="Q73" s="544"/>
    </row>
    <row r="74" spans="1:17" ht="12.75">
      <c r="A74" s="544"/>
      <c r="B74" s="687" t="s">
        <v>196</v>
      </c>
      <c r="C74" s="544"/>
      <c r="D74" s="544"/>
      <c r="E74" s="544"/>
      <c r="F74" s="544"/>
      <c r="G74" s="544"/>
      <c r="H74" s="544"/>
      <c r="I74" s="544"/>
      <c r="J74" s="544"/>
      <c r="K74" s="544"/>
      <c r="L74" s="544"/>
      <c r="M74" s="544"/>
      <c r="N74" s="544"/>
      <c r="O74" s="544"/>
      <c r="P74" s="544"/>
      <c r="Q74" s="544"/>
    </row>
    <row r="75" spans="1:17" ht="12.75">
      <c r="A75" s="544"/>
      <c r="B75" s="340" t="s">
        <v>184</v>
      </c>
      <c r="C75" s="544"/>
      <c r="D75" s="544"/>
      <c r="E75" s="544"/>
      <c r="F75" s="544"/>
      <c r="G75" s="544"/>
      <c r="H75" s="544"/>
      <c r="I75" s="544"/>
      <c r="J75" s="544"/>
      <c r="K75" s="544"/>
      <c r="L75" s="544"/>
      <c r="M75" s="544"/>
      <c r="N75" s="544"/>
      <c r="O75" s="544"/>
      <c r="P75" s="544"/>
      <c r="Q75" s="544"/>
    </row>
    <row r="76" spans="1:17" ht="12.75">
      <c r="A76" s="544"/>
      <c r="B76" s="687" t="s">
        <v>185</v>
      </c>
      <c r="C76" s="544"/>
      <c r="D76" s="544"/>
      <c r="E76" s="544"/>
      <c r="F76" s="544"/>
      <c r="G76" s="544"/>
      <c r="H76" s="544"/>
      <c r="I76" s="544"/>
      <c r="J76" s="544"/>
      <c r="K76" s="544"/>
      <c r="L76" s="544"/>
      <c r="M76" s="544"/>
      <c r="N76" s="544"/>
      <c r="O76" s="544"/>
      <c r="P76" s="544"/>
      <c r="Q76" s="544"/>
    </row>
    <row r="77" spans="1:17" ht="12.75">
      <c r="A77" s="544"/>
      <c r="B77" s="544"/>
      <c r="C77" s="544"/>
      <c r="D77" s="544"/>
      <c r="E77" s="544"/>
      <c r="F77" s="544"/>
      <c r="G77" s="544"/>
      <c r="H77" s="544"/>
      <c r="I77" s="544"/>
      <c r="J77" s="544"/>
      <c r="K77" s="544"/>
      <c r="L77" s="544"/>
      <c r="M77" s="544"/>
      <c r="N77" s="544"/>
      <c r="O77" s="544"/>
      <c r="P77" s="544"/>
      <c r="Q77" s="544"/>
    </row>
    <row r="78" spans="1:17" ht="13.5" thickBot="1">
      <c r="A78" s="544"/>
      <c r="B78" s="714" t="s">
        <v>102</v>
      </c>
      <c r="C78" s="544"/>
      <c r="D78" s="544"/>
      <c r="E78" s="544"/>
      <c r="F78" s="544"/>
      <c r="G78" s="565"/>
      <c r="H78" s="544"/>
      <c r="I78" s="544"/>
      <c r="J78" s="544"/>
      <c r="K78" s="544"/>
      <c r="L78" s="544"/>
      <c r="M78" s="544"/>
      <c r="N78" s="544"/>
      <c r="O78" s="544"/>
      <c r="P78" s="544"/>
      <c r="Q78" s="544"/>
    </row>
    <row r="79" spans="1:17" ht="12.75">
      <c r="A79" s="65" t="s">
        <v>0</v>
      </c>
      <c r="B79" s="66"/>
      <c r="C79" s="73"/>
      <c r="D79" s="1111" t="s">
        <v>46</v>
      </c>
      <c r="E79" s="1112"/>
      <c r="F79" s="1112"/>
      <c r="G79" s="96" t="s">
        <v>34</v>
      </c>
      <c r="H79" s="3" t="s">
        <v>1</v>
      </c>
      <c r="I79" s="75" t="s">
        <v>39</v>
      </c>
      <c r="J79" s="1161" t="s">
        <v>49</v>
      </c>
      <c r="K79" s="1162"/>
      <c r="L79" s="1162"/>
      <c r="M79" s="1163"/>
      <c r="N79" s="544"/>
      <c r="O79" s="544"/>
      <c r="P79" s="544"/>
      <c r="Q79" s="544"/>
    </row>
    <row r="80" spans="1:17" ht="12.75">
      <c r="A80" s="74"/>
      <c r="B80" s="67" t="s">
        <v>10</v>
      </c>
      <c r="C80" s="131" t="s">
        <v>37</v>
      </c>
      <c r="D80" s="78" t="s">
        <v>2</v>
      </c>
      <c r="E80" s="17" t="s">
        <v>43</v>
      </c>
      <c r="F80" s="81" t="s">
        <v>22</v>
      </c>
      <c r="G80" s="93" t="s">
        <v>47</v>
      </c>
      <c r="H80" s="7" t="s">
        <v>45</v>
      </c>
      <c r="I80" s="76" t="s">
        <v>40</v>
      </c>
      <c r="J80" s="166" t="s">
        <v>2</v>
      </c>
      <c r="K80" s="1116" t="s">
        <v>50</v>
      </c>
      <c r="L80" s="1116"/>
      <c r="M80" s="70" t="s">
        <v>152</v>
      </c>
      <c r="N80" s="544"/>
      <c r="O80" s="544"/>
      <c r="P80" s="544"/>
      <c r="Q80" s="544"/>
    </row>
    <row r="81" spans="1:17" ht="12.75">
      <c r="A81" s="4"/>
      <c r="B81" s="67" t="s">
        <v>3</v>
      </c>
      <c r="C81" s="80"/>
      <c r="D81" s="55"/>
      <c r="E81" s="17" t="s">
        <v>11</v>
      </c>
      <c r="F81" s="38" t="s">
        <v>28</v>
      </c>
      <c r="G81" s="94" t="s">
        <v>68</v>
      </c>
      <c r="H81" s="7"/>
      <c r="I81" s="77" t="s">
        <v>41</v>
      </c>
      <c r="J81" s="86"/>
      <c r="K81" s="84" t="s">
        <v>12</v>
      </c>
      <c r="L81" s="125" t="s">
        <v>13</v>
      </c>
      <c r="M81" s="79"/>
      <c r="N81" s="544"/>
      <c r="O81" s="544"/>
      <c r="P81" s="544"/>
      <c r="Q81" s="544"/>
    </row>
    <row r="82" spans="1:17" ht="12.75">
      <c r="A82" s="55"/>
      <c r="B82" s="67"/>
      <c r="C82" s="6"/>
      <c r="D82" s="55"/>
      <c r="E82" s="17" t="s">
        <v>38</v>
      </c>
      <c r="F82" s="68" t="s">
        <v>23</v>
      </c>
      <c r="G82" s="85" t="s">
        <v>69</v>
      </c>
      <c r="H82" s="6"/>
      <c r="I82" s="76" t="s">
        <v>42</v>
      </c>
      <c r="J82" s="87"/>
      <c r="K82" s="52"/>
      <c r="L82" s="95"/>
      <c r="M82" s="39"/>
      <c r="N82" s="544"/>
      <c r="O82" s="544"/>
      <c r="P82" s="544"/>
      <c r="Q82" s="544"/>
    </row>
    <row r="83" spans="1:17" ht="12.75">
      <c r="A83" s="55"/>
      <c r="B83" s="56"/>
      <c r="C83" s="37"/>
      <c r="D83" s="55"/>
      <c r="E83" s="17" t="s">
        <v>44</v>
      </c>
      <c r="F83" s="68"/>
      <c r="G83" s="85" t="s">
        <v>26</v>
      </c>
      <c r="H83" s="8"/>
      <c r="I83" s="55" t="s">
        <v>70</v>
      </c>
      <c r="J83" s="26"/>
      <c r="K83" s="52"/>
      <c r="L83" s="16"/>
      <c r="M83" s="27"/>
      <c r="N83" s="544"/>
      <c r="O83" s="544"/>
      <c r="P83" s="544"/>
      <c r="Q83" s="544"/>
    </row>
    <row r="84" spans="1:17" ht="12.75">
      <c r="A84" s="55"/>
      <c r="B84" s="56"/>
      <c r="C84" s="37"/>
      <c r="D84" s="55"/>
      <c r="E84" s="17"/>
      <c r="F84" s="68"/>
      <c r="G84" s="85"/>
      <c r="H84" s="8"/>
      <c r="I84" s="55"/>
      <c r="J84" s="26"/>
      <c r="K84" s="52"/>
      <c r="L84" s="16"/>
      <c r="M84" s="27"/>
      <c r="N84" s="544"/>
      <c r="O84" s="544"/>
      <c r="P84" s="544"/>
      <c r="Q84" s="544"/>
    </row>
    <row r="85" spans="1:17" ht="13.5" thickBot="1">
      <c r="A85" s="10"/>
      <c r="B85" s="43"/>
      <c r="C85" s="11"/>
      <c r="D85" s="10"/>
      <c r="E85" s="69"/>
      <c r="F85" s="82"/>
      <c r="G85" s="69"/>
      <c r="H85" s="11"/>
      <c r="I85" s="10"/>
      <c r="J85" s="28"/>
      <c r="K85" s="53"/>
      <c r="L85" s="23"/>
      <c r="M85" s="29"/>
      <c r="N85" s="544"/>
      <c r="O85" s="544"/>
      <c r="P85" s="544"/>
      <c r="Q85" s="544"/>
    </row>
    <row r="86" spans="1:17" ht="13.5" thickBot="1">
      <c r="A86" s="10"/>
      <c r="B86" s="22" t="s">
        <v>36</v>
      </c>
      <c r="C86" s="36"/>
      <c r="D86" s="11"/>
      <c r="E86" s="11"/>
      <c r="F86" s="11"/>
      <c r="G86" s="11"/>
      <c r="H86" s="11"/>
      <c r="I86" s="11"/>
      <c r="J86" s="11"/>
      <c r="K86" s="11"/>
      <c r="L86" s="11"/>
      <c r="M86" s="12"/>
      <c r="N86" s="544"/>
      <c r="O86" s="544"/>
      <c r="P86" s="544"/>
      <c r="Q86" s="544"/>
    </row>
    <row r="87" spans="1:17" s="396" customFormat="1" ht="12.75">
      <c r="A87" s="421" t="s">
        <v>5</v>
      </c>
      <c r="B87" s="401" t="s">
        <v>188</v>
      </c>
      <c r="C87" s="401"/>
      <c r="D87" s="826"/>
      <c r="E87" s="826"/>
      <c r="F87" s="826"/>
      <c r="G87" s="826"/>
      <c r="H87" s="826"/>
      <c r="I87" s="422"/>
      <c r="J87" s="422"/>
      <c r="K87" s="422"/>
      <c r="L87" s="422"/>
      <c r="M87" s="423"/>
      <c r="N87" s="544"/>
      <c r="O87" s="544"/>
      <c r="P87" s="544"/>
      <c r="Q87" s="544"/>
    </row>
    <row r="88" spans="1:17" s="59" customFormat="1" ht="13.5" thickBot="1">
      <c r="A88" s="356">
        <v>1</v>
      </c>
      <c r="B88" s="357" t="s">
        <v>120</v>
      </c>
      <c r="C88" s="358" t="s">
        <v>6</v>
      </c>
      <c r="D88" s="173">
        <v>2</v>
      </c>
      <c r="E88" s="174">
        <v>1</v>
      </c>
      <c r="F88" s="175">
        <v>1</v>
      </c>
      <c r="G88" s="175">
        <v>2</v>
      </c>
      <c r="H88" s="175" t="s">
        <v>100</v>
      </c>
      <c r="I88" s="162" t="s">
        <v>35</v>
      </c>
      <c r="J88" s="71">
        <v>30</v>
      </c>
      <c r="K88" s="15"/>
      <c r="L88" s="18">
        <v>30</v>
      </c>
      <c r="M88" s="21"/>
      <c r="N88" s="685"/>
      <c r="O88" s="685"/>
      <c r="P88" s="685"/>
      <c r="Q88" s="685"/>
    </row>
    <row r="89" spans="1:17" s="440" customFormat="1" ht="13.5" thickBot="1">
      <c r="A89" s="625"/>
      <c r="B89" s="606" t="s">
        <v>73</v>
      </c>
      <c r="C89" s="625"/>
      <c r="D89" s="433">
        <f>SUM(D88)</f>
        <v>2</v>
      </c>
      <c r="E89" s="434">
        <f>SUM(E88)</f>
        <v>1</v>
      </c>
      <c r="F89" s="435">
        <f>SUM(F88)</f>
        <v>1</v>
      </c>
      <c r="G89" s="557">
        <f>SUM(G88)</f>
        <v>2</v>
      </c>
      <c r="H89" s="557" t="s">
        <v>61</v>
      </c>
      <c r="I89" s="437" t="s">
        <v>61</v>
      </c>
      <c r="J89" s="438">
        <f>SUM(J88:J88)</f>
        <v>30</v>
      </c>
      <c r="K89" s="439"/>
      <c r="L89" s="439">
        <f>SUM(L88:L88)</f>
        <v>30</v>
      </c>
      <c r="M89" s="458"/>
      <c r="N89" s="544"/>
      <c r="O89" s="544"/>
      <c r="P89" s="544"/>
      <c r="Q89" s="544"/>
    </row>
    <row r="90" spans="1:17" s="440" customFormat="1" ht="12.75">
      <c r="A90" s="612"/>
      <c r="B90" s="611" t="s">
        <v>74</v>
      </c>
      <c r="C90" s="612"/>
      <c r="D90" s="778">
        <v>2</v>
      </c>
      <c r="E90" s="613"/>
      <c r="F90" s="614"/>
      <c r="G90" s="614"/>
      <c r="H90" s="615" t="s">
        <v>61</v>
      </c>
      <c r="I90" s="446" t="s">
        <v>61</v>
      </c>
      <c r="J90" s="447"/>
      <c r="K90" s="444"/>
      <c r="L90" s="444"/>
      <c r="M90" s="448"/>
      <c r="N90" s="544"/>
      <c r="O90" s="544"/>
      <c r="P90" s="544"/>
      <c r="Q90" s="544"/>
    </row>
    <row r="91" spans="1:17" s="440" customFormat="1" ht="13.5" thickBot="1">
      <c r="A91" s="499"/>
      <c r="B91" s="450" t="s">
        <v>75</v>
      </c>
      <c r="C91" s="499"/>
      <c r="D91" s="779">
        <v>2</v>
      </c>
      <c r="E91" s="501"/>
      <c r="F91" s="502"/>
      <c r="G91" s="502"/>
      <c r="H91" s="503" t="s">
        <v>61</v>
      </c>
      <c r="I91" s="454" t="s">
        <v>61</v>
      </c>
      <c r="J91" s="891">
        <v>30</v>
      </c>
      <c r="K91" s="452"/>
      <c r="L91" s="452"/>
      <c r="M91" s="456"/>
      <c r="N91" s="544"/>
      <c r="O91" s="544"/>
      <c r="P91" s="544"/>
      <c r="Q91" s="544"/>
    </row>
    <row r="92" spans="1:17" s="396" customFormat="1" ht="13.5" thickBot="1">
      <c r="A92" s="406" t="s">
        <v>6</v>
      </c>
      <c r="B92" s="407" t="s">
        <v>189</v>
      </c>
      <c r="C92" s="407"/>
      <c r="D92" s="407"/>
      <c r="E92" s="407"/>
      <c r="F92" s="411"/>
      <c r="G92" s="550"/>
      <c r="H92" s="411"/>
      <c r="I92" s="409"/>
      <c r="J92" s="409"/>
      <c r="K92" s="409"/>
      <c r="L92" s="409"/>
      <c r="M92" s="410"/>
      <c r="N92" s="544"/>
      <c r="O92" s="544"/>
      <c r="P92" s="544"/>
      <c r="Q92" s="544"/>
    </row>
    <row r="93" spans="1:17" ht="12.75">
      <c r="A93" s="827">
        <v>1</v>
      </c>
      <c r="B93" s="296" t="s">
        <v>94</v>
      </c>
      <c r="C93" s="801"/>
      <c r="D93" s="856"/>
      <c r="E93" s="857"/>
      <c r="F93" s="858"/>
      <c r="G93" s="172"/>
      <c r="H93" s="172" t="s">
        <v>231</v>
      </c>
      <c r="I93" s="48"/>
      <c r="J93" s="40"/>
      <c r="K93" s="31"/>
      <c r="L93" s="31"/>
      <c r="M93" s="32"/>
      <c r="N93" s="544"/>
      <c r="O93" s="544"/>
      <c r="P93" s="544"/>
      <c r="Q93" s="544"/>
    </row>
    <row r="94" spans="1:17" ht="12.75">
      <c r="A94" s="356"/>
      <c r="B94" s="357" t="s">
        <v>95</v>
      </c>
      <c r="C94" s="358" t="s">
        <v>6</v>
      </c>
      <c r="D94" s="173">
        <v>3</v>
      </c>
      <c r="E94" s="174">
        <v>1.5</v>
      </c>
      <c r="F94" s="174">
        <v>1.5</v>
      </c>
      <c r="G94" s="175">
        <v>3</v>
      </c>
      <c r="H94" s="175" t="s">
        <v>154</v>
      </c>
      <c r="I94" s="20" t="s">
        <v>27</v>
      </c>
      <c r="J94" s="71">
        <v>30</v>
      </c>
      <c r="K94" s="15"/>
      <c r="L94" s="18">
        <v>30</v>
      </c>
      <c r="M94" s="21"/>
      <c r="N94" s="544"/>
      <c r="O94" s="544"/>
      <c r="P94" s="544"/>
      <c r="Q94" s="544"/>
    </row>
    <row r="95" spans="1:17" ht="12.75">
      <c r="A95" s="356"/>
      <c r="B95" s="357" t="s">
        <v>96</v>
      </c>
      <c r="C95" s="358" t="s">
        <v>6</v>
      </c>
      <c r="D95" s="173">
        <v>3</v>
      </c>
      <c r="E95" s="174">
        <v>1.5</v>
      </c>
      <c r="F95" s="174">
        <v>1.5</v>
      </c>
      <c r="G95" s="175">
        <v>3</v>
      </c>
      <c r="H95" s="175" t="s">
        <v>154</v>
      </c>
      <c r="I95" s="20" t="s">
        <v>27</v>
      </c>
      <c r="J95" s="71">
        <v>30</v>
      </c>
      <c r="K95" s="15"/>
      <c r="L95" s="18">
        <v>30</v>
      </c>
      <c r="M95" s="21"/>
      <c r="N95" s="544"/>
      <c r="O95" s="544"/>
      <c r="P95" s="544"/>
      <c r="Q95" s="544"/>
    </row>
    <row r="96" spans="1:17" ht="13.5" thickBot="1">
      <c r="A96" s="356"/>
      <c r="B96" s="357" t="s">
        <v>97</v>
      </c>
      <c r="C96" s="358" t="s">
        <v>6</v>
      </c>
      <c r="D96" s="173">
        <v>3</v>
      </c>
      <c r="E96" s="174">
        <v>1.5</v>
      </c>
      <c r="F96" s="174">
        <v>1.5</v>
      </c>
      <c r="G96" s="175">
        <v>3</v>
      </c>
      <c r="H96" s="175" t="s">
        <v>154</v>
      </c>
      <c r="I96" s="20" t="s">
        <v>27</v>
      </c>
      <c r="J96" s="71">
        <v>30</v>
      </c>
      <c r="K96" s="15"/>
      <c r="L96" s="18">
        <v>30</v>
      </c>
      <c r="M96" s="21"/>
      <c r="N96" s="544"/>
      <c r="O96" s="544"/>
      <c r="P96" s="544"/>
      <c r="Q96" s="544"/>
    </row>
    <row r="97" spans="1:17" s="440" customFormat="1" ht="13.5" thickBot="1">
      <c r="A97" s="625"/>
      <c r="B97" s="606" t="s">
        <v>73</v>
      </c>
      <c r="C97" s="625"/>
      <c r="D97" s="433">
        <f>SUM(D94:D96)</f>
        <v>9</v>
      </c>
      <c r="E97" s="434">
        <f>SUM(E94:E96)</f>
        <v>4.5</v>
      </c>
      <c r="F97" s="435">
        <f>SUM(F94:F96)</f>
        <v>4.5</v>
      </c>
      <c r="G97" s="435">
        <f>SUM(G94:G96)</f>
        <v>9</v>
      </c>
      <c r="H97" s="557" t="s">
        <v>61</v>
      </c>
      <c r="I97" s="437" t="s">
        <v>61</v>
      </c>
      <c r="J97" s="457">
        <f>SUM(J94:J96)</f>
        <v>90</v>
      </c>
      <c r="K97" s="439"/>
      <c r="L97" s="439">
        <f>SUM(L94:L96)</f>
        <v>90</v>
      </c>
      <c r="M97" s="458"/>
      <c r="N97" s="544"/>
      <c r="O97" s="544"/>
      <c r="P97" s="544"/>
      <c r="Q97" s="544"/>
    </row>
    <row r="98" spans="1:17" s="440" customFormat="1" ht="12.75">
      <c r="A98" s="674"/>
      <c r="B98" s="673" t="s">
        <v>74</v>
      </c>
      <c r="C98" s="674"/>
      <c r="D98" s="780">
        <v>9</v>
      </c>
      <c r="E98" s="675"/>
      <c r="F98" s="561"/>
      <c r="G98" s="561"/>
      <c r="H98" s="676" t="s">
        <v>61</v>
      </c>
      <c r="I98" s="464" t="s">
        <v>61</v>
      </c>
      <c r="J98" s="465"/>
      <c r="K98" s="462"/>
      <c r="L98" s="462"/>
      <c r="M98" s="466"/>
      <c r="N98" s="544"/>
      <c r="O98" s="544"/>
      <c r="P98" s="544"/>
      <c r="Q98" s="544"/>
    </row>
    <row r="99" spans="1:17" s="440" customFormat="1" ht="13.5" thickBot="1">
      <c r="A99" s="828"/>
      <c r="B99" s="468" t="s">
        <v>75</v>
      </c>
      <c r="C99" s="567"/>
      <c r="D99" s="679"/>
      <c r="E99" s="679"/>
      <c r="F99" s="679"/>
      <c r="G99" s="679"/>
      <c r="H99" s="679" t="s">
        <v>61</v>
      </c>
      <c r="I99" s="471" t="s">
        <v>61</v>
      </c>
      <c r="J99" s="472"/>
      <c r="K99" s="470"/>
      <c r="L99" s="470"/>
      <c r="M99" s="471"/>
      <c r="N99" s="544"/>
      <c r="O99" s="544"/>
      <c r="P99" s="544"/>
      <c r="Q99" s="544"/>
    </row>
    <row r="100" spans="1:17" s="396" customFormat="1" ht="13.5" thickBot="1">
      <c r="A100" s="406" t="s">
        <v>7</v>
      </c>
      <c r="B100" s="407" t="s">
        <v>190</v>
      </c>
      <c r="C100" s="407"/>
      <c r="D100" s="411"/>
      <c r="E100" s="411"/>
      <c r="F100" s="411"/>
      <c r="G100" s="411"/>
      <c r="H100" s="411"/>
      <c r="I100" s="409"/>
      <c r="J100" s="409"/>
      <c r="K100" s="409"/>
      <c r="L100" s="409"/>
      <c r="M100" s="410"/>
      <c r="N100" s="544"/>
      <c r="O100" s="544"/>
      <c r="P100" s="544"/>
      <c r="Q100" s="544"/>
    </row>
    <row r="101" spans="1:17" ht="13.5" thickBot="1">
      <c r="A101" s="293">
        <v>1</v>
      </c>
      <c r="B101" s="296" t="s">
        <v>139</v>
      </c>
      <c r="C101" s="297" t="s">
        <v>6</v>
      </c>
      <c r="D101" s="170">
        <v>3</v>
      </c>
      <c r="E101" s="171">
        <v>1.5</v>
      </c>
      <c r="F101" s="172">
        <v>1.5</v>
      </c>
      <c r="G101" s="172">
        <v>2</v>
      </c>
      <c r="H101" s="175" t="s">
        <v>93</v>
      </c>
      <c r="I101" s="183" t="s">
        <v>27</v>
      </c>
      <c r="J101" s="184">
        <v>30</v>
      </c>
      <c r="K101" s="188"/>
      <c r="L101" s="248">
        <v>30</v>
      </c>
      <c r="M101" s="21"/>
      <c r="N101" s="544"/>
      <c r="O101" s="544"/>
      <c r="P101" s="544"/>
      <c r="Q101" s="544"/>
    </row>
    <row r="102" spans="1:17" ht="13.5" thickBot="1">
      <c r="A102" s="293">
        <v>2</v>
      </c>
      <c r="B102" s="296" t="s">
        <v>135</v>
      </c>
      <c r="C102" s="297" t="s">
        <v>6</v>
      </c>
      <c r="D102" s="170">
        <v>2</v>
      </c>
      <c r="E102" s="171">
        <v>1.5</v>
      </c>
      <c r="F102" s="172">
        <v>0.5</v>
      </c>
      <c r="G102" s="172">
        <v>0.5</v>
      </c>
      <c r="H102" s="172" t="s">
        <v>100</v>
      </c>
      <c r="I102" s="182" t="s">
        <v>27</v>
      </c>
      <c r="J102" s="176">
        <v>30</v>
      </c>
      <c r="K102" s="191">
        <v>30</v>
      </c>
      <c r="L102" s="204"/>
      <c r="M102" s="48"/>
      <c r="N102" s="544"/>
      <c r="O102" s="544"/>
      <c r="P102" s="544"/>
      <c r="Q102" s="544"/>
    </row>
    <row r="103" spans="1:17" s="440" customFormat="1" ht="13.5" thickBot="1">
      <c r="A103" s="625"/>
      <c r="B103" s="606" t="s">
        <v>73</v>
      </c>
      <c r="C103" s="625"/>
      <c r="D103" s="433">
        <f>SUM(D101:D102)</f>
        <v>5</v>
      </c>
      <c r="E103" s="434">
        <f>SUM(E101:E102)</f>
        <v>3</v>
      </c>
      <c r="F103" s="435">
        <f>SUM(F101,F102)</f>
        <v>2</v>
      </c>
      <c r="G103" s="435">
        <f>SUM(G101:G102)</f>
        <v>2.5</v>
      </c>
      <c r="H103" s="557" t="s">
        <v>61</v>
      </c>
      <c r="I103" s="437" t="s">
        <v>61</v>
      </c>
      <c r="J103" s="438">
        <f>SUM(J101:J102)</f>
        <v>60</v>
      </c>
      <c r="K103" s="439">
        <f>SUM(K102)</f>
        <v>30</v>
      </c>
      <c r="L103" s="439">
        <f>SUM(L101,L102)</f>
        <v>30</v>
      </c>
      <c r="M103" s="458"/>
      <c r="N103" s="544"/>
      <c r="O103" s="544"/>
      <c r="P103" s="544"/>
      <c r="Q103" s="544"/>
    </row>
    <row r="104" spans="1:17" s="440" customFormat="1" ht="12.75">
      <c r="A104" s="612"/>
      <c r="B104" s="611" t="s">
        <v>74</v>
      </c>
      <c r="C104" s="612"/>
      <c r="D104" s="778">
        <f>SUM(G103)</f>
        <v>2.5</v>
      </c>
      <c r="E104" s="613"/>
      <c r="F104" s="614"/>
      <c r="G104" s="614"/>
      <c r="H104" s="615" t="s">
        <v>61</v>
      </c>
      <c r="I104" s="446" t="s">
        <v>61</v>
      </c>
      <c r="J104" s="447"/>
      <c r="K104" s="444"/>
      <c r="L104" s="444"/>
      <c r="M104" s="448"/>
      <c r="N104" s="544"/>
      <c r="O104" s="544"/>
      <c r="P104" s="544"/>
      <c r="Q104" s="544"/>
    </row>
    <row r="105" spans="1:17" s="440" customFormat="1" ht="13.5" thickBot="1">
      <c r="A105" s="926"/>
      <c r="B105" s="902" t="s">
        <v>75</v>
      </c>
      <c r="C105" s="926"/>
      <c r="D105" s="914"/>
      <c r="E105" s="915"/>
      <c r="F105" s="679"/>
      <c r="G105" s="679"/>
      <c r="H105" s="679" t="s">
        <v>61</v>
      </c>
      <c r="I105" s="471" t="s">
        <v>61</v>
      </c>
      <c r="J105" s="925"/>
      <c r="K105" s="470"/>
      <c r="L105" s="470"/>
      <c r="M105" s="471"/>
      <c r="N105" s="544"/>
      <c r="O105" s="544"/>
      <c r="P105" s="544"/>
      <c r="Q105" s="544"/>
    </row>
    <row r="106" spans="1:17" s="396" customFormat="1" ht="13.5" thickBot="1">
      <c r="A106" s="406" t="s">
        <v>8</v>
      </c>
      <c r="B106" s="407" t="s">
        <v>191</v>
      </c>
      <c r="C106" s="407"/>
      <c r="D106" s="411"/>
      <c r="E106" s="411"/>
      <c r="F106" s="411"/>
      <c r="G106" s="550"/>
      <c r="H106" s="411"/>
      <c r="I106" s="409"/>
      <c r="J106" s="409"/>
      <c r="K106" s="409"/>
      <c r="L106" s="409"/>
      <c r="M106" s="410"/>
      <c r="N106" s="544"/>
      <c r="O106" s="544"/>
      <c r="P106" s="544"/>
      <c r="Q106" s="544"/>
    </row>
    <row r="107" spans="1:17" ht="13.5" thickBot="1">
      <c r="A107" s="356">
        <v>1</v>
      </c>
      <c r="B107" s="357" t="s">
        <v>130</v>
      </c>
      <c r="C107" s="358" t="s">
        <v>6</v>
      </c>
      <c r="D107" s="173">
        <v>3</v>
      </c>
      <c r="E107" s="174">
        <v>1.5</v>
      </c>
      <c r="F107" s="175">
        <v>1.5</v>
      </c>
      <c r="G107" s="175">
        <v>3</v>
      </c>
      <c r="H107" s="175" t="s">
        <v>93</v>
      </c>
      <c r="I107" s="162" t="s">
        <v>35</v>
      </c>
      <c r="J107" s="71">
        <v>30</v>
      </c>
      <c r="K107" s="18"/>
      <c r="L107" s="18">
        <v>30</v>
      </c>
      <c r="M107" s="21"/>
      <c r="N107" s="544"/>
      <c r="O107" s="544"/>
      <c r="P107" s="544"/>
      <c r="Q107" s="544"/>
    </row>
    <row r="108" spans="1:17" s="440" customFormat="1" ht="12" customHeight="1" thickBot="1">
      <c r="A108" s="625"/>
      <c r="B108" s="606" t="s">
        <v>73</v>
      </c>
      <c r="C108" s="625"/>
      <c r="D108" s="433">
        <f>SUM(D107:D107)</f>
        <v>3</v>
      </c>
      <c r="E108" s="859">
        <f>SUM(E107:E107)</f>
        <v>1.5</v>
      </c>
      <c r="F108" s="435">
        <f>SUM(F107:F107)</f>
        <v>1.5</v>
      </c>
      <c r="G108" s="435">
        <f>SUM(G107)</f>
        <v>3</v>
      </c>
      <c r="H108" s="557" t="s">
        <v>61</v>
      </c>
      <c r="I108" s="437" t="s">
        <v>61</v>
      </c>
      <c r="J108" s="438">
        <f>SUM(J107:J107)</f>
        <v>30</v>
      </c>
      <c r="K108" s="439"/>
      <c r="L108" s="439">
        <f>SUM(L107:L107)</f>
        <v>30</v>
      </c>
      <c r="M108" s="458"/>
      <c r="N108" s="544"/>
      <c r="O108" s="544"/>
      <c r="P108" s="544"/>
      <c r="Q108" s="544"/>
    </row>
    <row r="109" spans="1:17" s="440" customFormat="1" ht="12.75">
      <c r="A109" s="612"/>
      <c r="B109" s="611" t="s">
        <v>74</v>
      </c>
      <c r="C109" s="612"/>
      <c r="D109" s="860">
        <v>3</v>
      </c>
      <c r="E109" s="613"/>
      <c r="F109" s="614"/>
      <c r="G109" s="614"/>
      <c r="H109" s="615" t="s">
        <v>61</v>
      </c>
      <c r="I109" s="484" t="s">
        <v>61</v>
      </c>
      <c r="J109" s="485"/>
      <c r="K109" s="482"/>
      <c r="L109" s="482"/>
      <c r="M109" s="534"/>
      <c r="N109" s="544"/>
      <c r="O109" s="544"/>
      <c r="P109" s="544"/>
      <c r="Q109" s="544"/>
    </row>
    <row r="110" spans="1:17" s="440" customFormat="1" ht="13.5" thickBot="1">
      <c r="A110" s="499"/>
      <c r="B110" s="450" t="s">
        <v>75</v>
      </c>
      <c r="C110" s="499"/>
      <c r="D110" s="779">
        <v>3</v>
      </c>
      <c r="E110" s="501"/>
      <c r="F110" s="502"/>
      <c r="G110" s="502"/>
      <c r="H110" s="503" t="s">
        <v>61</v>
      </c>
      <c r="I110" s="492" t="s">
        <v>61</v>
      </c>
      <c r="J110" s="891">
        <v>30</v>
      </c>
      <c r="K110" s="490"/>
      <c r="L110" s="490"/>
      <c r="M110" s="535"/>
      <c r="N110" s="544"/>
      <c r="O110" s="544"/>
      <c r="P110" s="544"/>
      <c r="Q110" s="544"/>
    </row>
    <row r="111" spans="1:17" s="396" customFormat="1" ht="13.5" thickBot="1">
      <c r="A111" s="406" t="s">
        <v>56</v>
      </c>
      <c r="B111" s="407" t="s">
        <v>192</v>
      </c>
      <c r="C111" s="407"/>
      <c r="D111" s="411"/>
      <c r="E111" s="411"/>
      <c r="F111" s="411"/>
      <c r="G111" s="411"/>
      <c r="H111" s="411"/>
      <c r="I111" s="408"/>
      <c r="J111" s="408"/>
      <c r="K111" s="408"/>
      <c r="L111" s="408"/>
      <c r="M111" s="529"/>
      <c r="N111" s="544"/>
      <c r="O111" s="544"/>
      <c r="P111" s="544"/>
      <c r="Q111" s="544"/>
    </row>
    <row r="112" spans="1:17" s="374" customFormat="1" ht="12.75">
      <c r="A112" s="801">
        <v>1</v>
      </c>
      <c r="B112" s="296" t="s">
        <v>144</v>
      </c>
      <c r="C112" s="297" t="s">
        <v>6</v>
      </c>
      <c r="D112" s="170">
        <v>2</v>
      </c>
      <c r="E112" s="171">
        <v>1</v>
      </c>
      <c r="F112" s="172">
        <v>1</v>
      </c>
      <c r="G112" s="861">
        <v>0.5</v>
      </c>
      <c r="H112" s="172" t="s">
        <v>100</v>
      </c>
      <c r="I112" s="182" t="s">
        <v>27</v>
      </c>
      <c r="J112" s="204">
        <v>30</v>
      </c>
      <c r="K112" s="191">
        <v>30</v>
      </c>
      <c r="L112" s="191"/>
      <c r="M112" s="279"/>
      <c r="N112" s="746"/>
      <c r="O112" s="746"/>
      <c r="P112" s="746"/>
      <c r="Q112" s="746"/>
    </row>
    <row r="113" spans="1:17" s="374" customFormat="1" ht="13.5" thickBot="1">
      <c r="A113" s="801">
        <v>2</v>
      </c>
      <c r="B113" s="296" t="s">
        <v>146</v>
      </c>
      <c r="C113" s="297" t="s">
        <v>6</v>
      </c>
      <c r="D113" s="1101">
        <v>3</v>
      </c>
      <c r="E113" s="1102">
        <v>1.5</v>
      </c>
      <c r="F113" s="1103">
        <v>1.5</v>
      </c>
      <c r="G113" s="916">
        <v>3</v>
      </c>
      <c r="H113" s="172" t="s">
        <v>175</v>
      </c>
      <c r="I113" s="182" t="s">
        <v>27</v>
      </c>
      <c r="J113" s="204">
        <v>60</v>
      </c>
      <c r="K113" s="191">
        <v>30</v>
      </c>
      <c r="L113" s="191">
        <v>30</v>
      </c>
      <c r="M113" s="279"/>
      <c r="N113" s="746"/>
      <c r="O113" s="746"/>
      <c r="P113" s="746"/>
      <c r="Q113" s="746"/>
    </row>
    <row r="114" spans="1:17" s="440" customFormat="1" ht="13.5" thickBot="1">
      <c r="A114" s="625"/>
      <c r="B114" s="606" t="s">
        <v>73</v>
      </c>
      <c r="C114" s="625"/>
      <c r="D114" s="433">
        <f>SUM(D112:D113)</f>
        <v>5</v>
      </c>
      <c r="E114" s="434">
        <f>SUM(E112:E113)</f>
        <v>2.5</v>
      </c>
      <c r="F114" s="435">
        <f>SUM(F112:F113)</f>
        <v>2.5</v>
      </c>
      <c r="G114" s="435">
        <f>SUM(G112:G113)</f>
        <v>3.5</v>
      </c>
      <c r="H114" s="557" t="s">
        <v>61</v>
      </c>
      <c r="I114" s="478" t="s">
        <v>61</v>
      </c>
      <c r="J114" s="438">
        <f>SUM(J112:J113)</f>
        <v>90</v>
      </c>
      <c r="K114" s="439">
        <f>SUM(K112:K113)</f>
        <v>60</v>
      </c>
      <c r="L114" s="439">
        <f>SUM(L113)</f>
        <v>30</v>
      </c>
      <c r="M114" s="458"/>
      <c r="N114" s="544"/>
      <c r="O114" s="544"/>
      <c r="P114" s="544"/>
      <c r="Q114" s="544"/>
    </row>
    <row r="115" spans="1:17" s="440" customFormat="1" ht="12.75">
      <c r="A115" s="612"/>
      <c r="B115" s="611" t="s">
        <v>74</v>
      </c>
      <c r="C115" s="612"/>
      <c r="D115" s="778">
        <v>3.5</v>
      </c>
      <c r="E115" s="613"/>
      <c r="F115" s="614"/>
      <c r="G115" s="614"/>
      <c r="H115" s="615" t="s">
        <v>61</v>
      </c>
      <c r="I115" s="484" t="s">
        <v>61</v>
      </c>
      <c r="J115" s="485"/>
      <c r="K115" s="482"/>
      <c r="L115" s="482"/>
      <c r="M115" s="534"/>
      <c r="N115" s="544"/>
      <c r="O115" s="544"/>
      <c r="P115" s="544"/>
      <c r="Q115" s="544"/>
    </row>
    <row r="116" spans="1:17" s="440" customFormat="1" ht="13.5" thickBot="1">
      <c r="A116" s="499"/>
      <c r="B116" s="450" t="s">
        <v>75</v>
      </c>
      <c r="C116" s="499"/>
      <c r="D116" s="500"/>
      <c r="E116" s="501"/>
      <c r="F116" s="502"/>
      <c r="G116" s="502"/>
      <c r="H116" s="503" t="s">
        <v>61</v>
      </c>
      <c r="I116" s="492" t="s">
        <v>61</v>
      </c>
      <c r="J116" s="493"/>
      <c r="K116" s="490"/>
      <c r="L116" s="490"/>
      <c r="M116" s="535"/>
      <c r="N116" s="544"/>
      <c r="O116" s="544"/>
      <c r="P116" s="544"/>
      <c r="Q116" s="544"/>
    </row>
    <row r="117" spans="1:17" s="396" customFormat="1" ht="13.5" thickBot="1">
      <c r="A117" s="406" t="s">
        <v>57</v>
      </c>
      <c r="B117" s="407" t="s">
        <v>9</v>
      </c>
      <c r="C117" s="407"/>
      <c r="D117" s="411"/>
      <c r="E117" s="411"/>
      <c r="F117" s="411"/>
      <c r="G117" s="550"/>
      <c r="H117" s="411"/>
      <c r="I117" s="408"/>
      <c r="J117" s="408"/>
      <c r="K117" s="408"/>
      <c r="L117" s="408"/>
      <c r="M117" s="529"/>
      <c r="N117" s="544"/>
      <c r="O117" s="544"/>
      <c r="P117" s="544"/>
      <c r="Q117" s="544"/>
    </row>
    <row r="118" spans="1:17" s="669" customFormat="1" ht="13.5" thickBot="1">
      <c r="A118" s="412" t="s">
        <v>253</v>
      </c>
      <c r="B118" s="397"/>
      <c r="C118" s="862"/>
      <c r="D118" s="392">
        <v>6</v>
      </c>
      <c r="E118" s="830">
        <v>4</v>
      </c>
      <c r="F118" s="831">
        <v>2</v>
      </c>
      <c r="G118" s="831"/>
      <c r="H118" s="513" t="s">
        <v>93</v>
      </c>
      <c r="I118" s="831" t="s">
        <v>61</v>
      </c>
      <c r="J118" s="832">
        <v>120</v>
      </c>
      <c r="K118" s="1087"/>
      <c r="L118" s="862"/>
      <c r="M118" s="1088">
        <v>120</v>
      </c>
      <c r="N118" s="745"/>
      <c r="O118" s="745"/>
      <c r="P118" s="745"/>
      <c r="Q118" s="745"/>
    </row>
    <row r="119" spans="1:17" s="380" customFormat="1" ht="13.5" thickBot="1">
      <c r="A119" s="1105" t="s">
        <v>123</v>
      </c>
      <c r="B119" s="1106"/>
      <c r="C119" s="863"/>
      <c r="D119" s="1094">
        <f>SUM(D118,D114,D108,D103,D97,D89)</f>
        <v>30</v>
      </c>
      <c r="E119" s="1100">
        <f>SUM(E118,E114,E108,E103,E97,E89)</f>
        <v>16.5</v>
      </c>
      <c r="F119" s="1052">
        <f>SUM(F118,F114,F108,F103,F97,F89)</f>
        <v>13.5</v>
      </c>
      <c r="G119" s="1053">
        <f>SUM(G114,G108,G103,G97,G89)</f>
        <v>20</v>
      </c>
      <c r="H119" s="672"/>
      <c r="I119" s="384"/>
      <c r="J119" s="420">
        <f>SUM(J118,J114,J108,J103,J97,J89)</f>
        <v>420</v>
      </c>
      <c r="K119" s="384">
        <f>SUM(K103,K114)</f>
        <v>90</v>
      </c>
      <c r="L119" s="385">
        <f>SUM(L114,L108,L104,L103,L97,L89)</f>
        <v>210</v>
      </c>
      <c r="M119" s="494">
        <f>SUM(M118)</f>
        <v>120</v>
      </c>
      <c r="N119" s="544"/>
      <c r="O119" s="544"/>
      <c r="P119" s="544"/>
      <c r="Q119" s="544"/>
    </row>
    <row r="120" spans="1:17" ht="12.75">
      <c r="A120" s="4"/>
      <c r="B120" s="92"/>
      <c r="C120" s="5"/>
      <c r="D120" s="5"/>
      <c r="E120" s="5"/>
      <c r="F120" s="5"/>
      <c r="G120" s="846"/>
      <c r="H120" s="846"/>
      <c r="I120" s="6"/>
      <c r="J120" s="6"/>
      <c r="K120" s="6"/>
      <c r="L120" s="6"/>
      <c r="M120" s="9"/>
      <c r="N120" s="544"/>
      <c r="O120" s="544"/>
      <c r="P120" s="544"/>
      <c r="Q120" s="544"/>
    </row>
    <row r="121" spans="1:17" ht="13.5" thickBot="1">
      <c r="A121" s="4"/>
      <c r="B121" s="92"/>
      <c r="C121" s="5"/>
      <c r="D121" s="5"/>
      <c r="E121" s="5"/>
      <c r="F121" s="5"/>
      <c r="G121" s="846"/>
      <c r="H121" s="846"/>
      <c r="I121" s="6"/>
      <c r="J121" s="6"/>
      <c r="K121" s="6"/>
      <c r="L121" s="6"/>
      <c r="M121" s="9"/>
      <c r="N121" s="544"/>
      <c r="O121" s="544"/>
      <c r="P121" s="544"/>
      <c r="Q121" s="544"/>
    </row>
    <row r="122" spans="1:17" s="380" customFormat="1" ht="13.5" thickBot="1">
      <c r="A122" s="1122" t="s">
        <v>106</v>
      </c>
      <c r="B122" s="1123"/>
      <c r="C122" s="864" t="s">
        <v>61</v>
      </c>
      <c r="D122" s="1057">
        <f>SUM(D63,D119)</f>
        <v>60</v>
      </c>
      <c r="E122" s="651">
        <f>SUM(E63,E119)</f>
        <v>36</v>
      </c>
      <c r="F122" s="1052">
        <f>SUM(F63,F119)</f>
        <v>24</v>
      </c>
      <c r="G122" s="1052">
        <f>SUM(G119,G63)</f>
        <v>41</v>
      </c>
      <c r="H122" s="672"/>
      <c r="I122" s="643"/>
      <c r="J122" s="624">
        <f>SUM(J63,J119)</f>
        <v>1027</v>
      </c>
      <c r="K122" s="385">
        <f>SUM(K63,K119)</f>
        <v>297</v>
      </c>
      <c r="L122" s="385">
        <f>SUM(L63,L119)</f>
        <v>570</v>
      </c>
      <c r="M122" s="498">
        <f>SUM(M119)</f>
        <v>120</v>
      </c>
      <c r="N122" s="544"/>
      <c r="O122" s="544"/>
      <c r="P122" s="544"/>
      <c r="Q122" s="544"/>
    </row>
    <row r="123" spans="1:17" ht="12.75">
      <c r="A123" s="729"/>
      <c r="B123" s="729"/>
      <c r="C123" s="707"/>
      <c r="D123" s="707"/>
      <c r="E123" s="707"/>
      <c r="F123" s="707"/>
      <c r="G123" s="707"/>
      <c r="H123" s="707"/>
      <c r="I123" s="707"/>
      <c r="J123" s="707"/>
      <c r="K123" s="707"/>
      <c r="L123" s="707"/>
      <c r="M123" s="707"/>
      <c r="N123" s="544"/>
      <c r="O123" s="544"/>
      <c r="P123" s="544"/>
      <c r="Q123" s="544"/>
    </row>
    <row r="124" spans="1:17" ht="12.75">
      <c r="A124" s="721"/>
      <c r="B124" s="720"/>
      <c r="C124" s="721"/>
      <c r="D124" s="721"/>
      <c r="E124" s="721"/>
      <c r="F124" s="721"/>
      <c r="G124" s="707"/>
      <c r="H124" s="707"/>
      <c r="I124" s="707"/>
      <c r="J124" s="707"/>
      <c r="K124" s="707"/>
      <c r="L124" s="707"/>
      <c r="M124" s="707"/>
      <c r="N124" s="544"/>
      <c r="O124" s="544"/>
      <c r="P124" s="544"/>
      <c r="Q124" s="544"/>
    </row>
    <row r="125" spans="1:17" s="2" customFormat="1" ht="12.75">
      <c r="A125" s="1158" t="s">
        <v>239</v>
      </c>
      <c r="B125" s="1158"/>
      <c r="C125" s="1158"/>
      <c r="D125" s="1158"/>
      <c r="E125" s="1158"/>
      <c r="F125" s="1158"/>
      <c r="G125" s="1158"/>
      <c r="H125" s="1158"/>
      <c r="I125" s="1158"/>
      <c r="J125" s="1158"/>
      <c r="K125" s="1158"/>
      <c r="L125" s="1158"/>
      <c r="M125" s="1158"/>
      <c r="N125" s="689"/>
      <c r="O125" s="689"/>
      <c r="P125" s="689"/>
      <c r="Q125" s="689"/>
    </row>
    <row r="126" spans="1:17" s="2" customFormat="1" ht="12.75">
      <c r="A126" s="744"/>
      <c r="B126" s="744"/>
      <c r="C126" s="744"/>
      <c r="D126" s="744"/>
      <c r="E126" s="744"/>
      <c r="F126" s="744"/>
      <c r="G126" s="744"/>
      <c r="H126" s="744"/>
      <c r="I126" s="744"/>
      <c r="J126" s="744"/>
      <c r="K126" s="744"/>
      <c r="L126" s="744"/>
      <c r="M126" s="744"/>
      <c r="N126" s="689"/>
      <c r="O126" s="689"/>
      <c r="P126" s="689"/>
      <c r="Q126" s="689"/>
    </row>
    <row r="127" spans="1:17" s="2" customFormat="1" ht="12.75">
      <c r="A127" s="744" t="s">
        <v>261</v>
      </c>
      <c r="B127" s="744"/>
      <c r="C127" s="744"/>
      <c r="D127" s="744"/>
      <c r="E127" s="744"/>
      <c r="F127" s="744"/>
      <c r="G127" s="744"/>
      <c r="H127" s="744"/>
      <c r="I127" s="744"/>
      <c r="J127" s="744"/>
      <c r="K127" s="744"/>
      <c r="L127" s="744"/>
      <c r="M127" s="744"/>
      <c r="N127" s="689"/>
      <c r="O127" s="689"/>
      <c r="P127" s="689"/>
      <c r="Q127" s="689"/>
    </row>
    <row r="128" spans="1:17" s="2" customFormat="1" ht="12.75">
      <c r="A128" s="744" t="s">
        <v>262</v>
      </c>
      <c r="B128" s="744"/>
      <c r="C128" s="744"/>
      <c r="D128" s="744"/>
      <c r="E128" s="744"/>
      <c r="F128" s="744"/>
      <c r="G128" s="744"/>
      <c r="H128" s="744"/>
      <c r="I128" s="744"/>
      <c r="J128" s="744"/>
      <c r="K128" s="744"/>
      <c r="L128" s="744"/>
      <c r="M128" s="744"/>
      <c r="N128" s="689"/>
      <c r="O128" s="689"/>
      <c r="P128" s="689"/>
      <c r="Q128" s="689"/>
    </row>
    <row r="129" spans="1:17" ht="12.75">
      <c r="A129" s="721"/>
      <c r="B129" s="720"/>
      <c r="C129" s="721"/>
      <c r="D129" s="721"/>
      <c r="E129" s="721"/>
      <c r="F129" s="721"/>
      <c r="G129" s="707"/>
      <c r="H129" s="707"/>
      <c r="I129" s="707"/>
      <c r="J129" s="707"/>
      <c r="K129" s="707"/>
      <c r="L129" s="707"/>
      <c r="M129" s="707"/>
      <c r="N129" s="544"/>
      <c r="O129" s="544"/>
      <c r="P129" s="544"/>
      <c r="Q129" s="544"/>
    </row>
    <row r="130" spans="1:17" ht="15.75">
      <c r="A130" s="1164" t="s">
        <v>85</v>
      </c>
      <c r="B130" s="1165"/>
      <c r="C130" s="1165"/>
      <c r="D130" s="1165"/>
      <c r="E130" s="1165"/>
      <c r="F130" s="1165"/>
      <c r="G130" s="1165"/>
      <c r="H130" s="1165"/>
      <c r="I130" s="1165"/>
      <c r="J130" s="1165"/>
      <c r="K130" s="1165"/>
      <c r="L130" s="1165"/>
      <c r="M130" s="1165"/>
      <c r="N130" s="544"/>
      <c r="O130" s="544"/>
      <c r="P130" s="544"/>
      <c r="Q130" s="544"/>
    </row>
    <row r="131" spans="1:17" ht="15.75">
      <c r="A131" s="1164" t="s">
        <v>268</v>
      </c>
      <c r="B131" s="1164"/>
      <c r="C131" s="1164"/>
      <c r="D131" s="1164"/>
      <c r="E131" s="1164"/>
      <c r="F131" s="1164"/>
      <c r="G131" s="1164"/>
      <c r="H131" s="1164"/>
      <c r="I131" s="1164"/>
      <c r="J131" s="1164"/>
      <c r="K131" s="1164"/>
      <c r="L131" s="1164"/>
      <c r="M131" s="1164"/>
      <c r="N131" s="544"/>
      <c r="O131" s="544"/>
      <c r="P131" s="544"/>
      <c r="Q131" s="544"/>
    </row>
    <row r="132" spans="1:17" ht="15.75">
      <c r="A132" s="928"/>
      <c r="B132" s="928"/>
      <c r="C132" s="928"/>
      <c r="D132" s="928"/>
      <c r="E132" s="928"/>
      <c r="F132" s="928"/>
      <c r="G132" s="928"/>
      <c r="H132" s="928"/>
      <c r="I132" s="928"/>
      <c r="J132" s="928"/>
      <c r="K132" s="928"/>
      <c r="L132" s="928"/>
      <c r="M132" s="928"/>
      <c r="N132" s="544"/>
      <c r="O132" s="544"/>
      <c r="P132" s="544"/>
      <c r="Q132" s="544"/>
    </row>
    <row r="133" spans="1:17" ht="12.75">
      <c r="A133" s="710"/>
      <c r="B133" s="730" t="s">
        <v>182</v>
      </c>
      <c r="C133" s="712"/>
      <c r="D133" s="710"/>
      <c r="E133" s="710"/>
      <c r="F133" s="710"/>
      <c r="G133" s="710"/>
      <c r="H133" s="710"/>
      <c r="I133" s="710"/>
      <c r="J133" s="710"/>
      <c r="K133" s="710"/>
      <c r="L133" s="710"/>
      <c r="M133" s="710"/>
      <c r="N133" s="544"/>
      <c r="O133" s="544"/>
      <c r="P133" s="544"/>
      <c r="Q133" s="544"/>
    </row>
    <row r="134" spans="1:17" ht="12.75">
      <c r="A134" s="544"/>
      <c r="B134" s="687" t="s">
        <v>194</v>
      </c>
      <c r="C134" s="544"/>
      <c r="D134" s="544"/>
      <c r="E134" s="544"/>
      <c r="F134" s="544"/>
      <c r="G134" s="544"/>
      <c r="H134" s="544"/>
      <c r="I134" s="544"/>
      <c r="J134" s="544"/>
      <c r="K134" s="544"/>
      <c r="L134" s="544"/>
      <c r="M134" s="544"/>
      <c r="N134" s="544"/>
      <c r="O134" s="544"/>
      <c r="P134" s="544"/>
      <c r="Q134" s="544"/>
    </row>
    <row r="135" spans="1:17" ht="12.75">
      <c r="A135" s="544"/>
      <c r="B135" s="340" t="s">
        <v>183</v>
      </c>
      <c r="C135" s="544"/>
      <c r="D135" s="544"/>
      <c r="E135" s="544"/>
      <c r="F135" s="544"/>
      <c r="G135" s="544"/>
      <c r="H135" s="544"/>
      <c r="I135" s="544"/>
      <c r="J135" s="544"/>
      <c r="K135" s="544"/>
      <c r="L135" s="544"/>
      <c r="M135" s="544"/>
      <c r="N135" s="544"/>
      <c r="O135" s="544"/>
      <c r="P135" s="544"/>
      <c r="Q135" s="544"/>
    </row>
    <row r="136" spans="1:17" ht="12.75">
      <c r="A136" s="544"/>
      <c r="B136" s="340" t="s">
        <v>184</v>
      </c>
      <c r="C136" s="544"/>
      <c r="D136" s="544"/>
      <c r="E136" s="544"/>
      <c r="F136" s="544"/>
      <c r="G136" s="544"/>
      <c r="H136" s="544"/>
      <c r="I136" s="544"/>
      <c r="J136" s="544"/>
      <c r="K136" s="544"/>
      <c r="L136" s="544"/>
      <c r="M136" s="544"/>
      <c r="N136" s="544"/>
      <c r="O136" s="544"/>
      <c r="P136" s="544"/>
      <c r="Q136" s="544"/>
    </row>
    <row r="137" spans="1:17" ht="12.75">
      <c r="A137" s="544"/>
      <c r="B137" s="687" t="s">
        <v>185</v>
      </c>
      <c r="C137" s="544"/>
      <c r="D137" s="544"/>
      <c r="E137" s="544"/>
      <c r="F137" s="544"/>
      <c r="G137" s="544"/>
      <c r="H137" s="544"/>
      <c r="I137" s="544"/>
      <c r="J137" s="544"/>
      <c r="K137" s="544"/>
      <c r="L137" s="544"/>
      <c r="M137" s="544"/>
      <c r="N137" s="544"/>
      <c r="O137" s="544"/>
      <c r="P137" s="544"/>
      <c r="Q137" s="544"/>
    </row>
    <row r="138" spans="1:17" ht="12.75">
      <c r="A138" s="544"/>
      <c r="B138" s="544"/>
      <c r="C138" s="544"/>
      <c r="D138" s="544"/>
      <c r="E138" s="544"/>
      <c r="F138" s="544"/>
      <c r="G138" s="544"/>
      <c r="H138" s="544"/>
      <c r="I138" s="544"/>
      <c r="J138" s="544"/>
      <c r="K138" s="544"/>
      <c r="L138" s="544"/>
      <c r="M138" s="544"/>
      <c r="N138" s="544"/>
      <c r="O138" s="544"/>
      <c r="P138" s="544"/>
      <c r="Q138" s="544"/>
    </row>
    <row r="139" spans="1:17" ht="13.5" thickBot="1">
      <c r="A139" s="544"/>
      <c r="B139" s="714" t="s">
        <v>107</v>
      </c>
      <c r="C139" s="544"/>
      <c r="D139" s="544"/>
      <c r="E139" s="544"/>
      <c r="F139" s="544"/>
      <c r="G139" s="565"/>
      <c r="H139" s="544"/>
      <c r="I139" s="544"/>
      <c r="J139" s="544"/>
      <c r="K139" s="544"/>
      <c r="L139" s="544"/>
      <c r="M139" s="544"/>
      <c r="N139" s="544"/>
      <c r="O139" s="544"/>
      <c r="P139" s="544"/>
      <c r="Q139" s="544"/>
    </row>
    <row r="140" spans="1:17" ht="12.75">
      <c r="A140" s="65" t="s">
        <v>0</v>
      </c>
      <c r="B140" s="66"/>
      <c r="C140" s="73"/>
      <c r="D140" s="1111" t="s">
        <v>46</v>
      </c>
      <c r="E140" s="1112"/>
      <c r="F140" s="1112"/>
      <c r="G140" s="96" t="s">
        <v>34</v>
      </c>
      <c r="H140" s="3" t="s">
        <v>1</v>
      </c>
      <c r="I140" s="75" t="s">
        <v>39</v>
      </c>
      <c r="J140" s="1161" t="s">
        <v>49</v>
      </c>
      <c r="K140" s="1162"/>
      <c r="L140" s="1162"/>
      <c r="M140" s="1163"/>
      <c r="N140" s="544"/>
      <c r="O140" s="544"/>
      <c r="P140" s="544"/>
      <c r="Q140" s="544"/>
    </row>
    <row r="141" spans="1:17" ht="12.75">
      <c r="A141" s="74"/>
      <c r="B141" s="67" t="s">
        <v>10</v>
      </c>
      <c r="C141" s="131" t="s">
        <v>37</v>
      </c>
      <c r="D141" s="78" t="s">
        <v>2</v>
      </c>
      <c r="E141" s="17" t="s">
        <v>43</v>
      </c>
      <c r="F141" s="81" t="s">
        <v>22</v>
      </c>
      <c r="G141" s="93" t="s">
        <v>47</v>
      </c>
      <c r="H141" s="7" t="s">
        <v>45</v>
      </c>
      <c r="I141" s="76" t="s">
        <v>40</v>
      </c>
      <c r="J141" s="166" t="s">
        <v>2</v>
      </c>
      <c r="K141" s="1116" t="s">
        <v>50</v>
      </c>
      <c r="L141" s="1116"/>
      <c r="M141" s="70" t="s">
        <v>152</v>
      </c>
      <c r="N141" s="544"/>
      <c r="O141" s="544"/>
      <c r="P141" s="544"/>
      <c r="Q141" s="544"/>
    </row>
    <row r="142" spans="1:17" ht="12.75">
      <c r="A142" s="4"/>
      <c r="B142" s="67" t="s">
        <v>3</v>
      </c>
      <c r="C142" s="80"/>
      <c r="D142" s="55"/>
      <c r="E142" s="17" t="s">
        <v>11</v>
      </c>
      <c r="F142" s="38" t="s">
        <v>28</v>
      </c>
      <c r="G142" s="94" t="s">
        <v>68</v>
      </c>
      <c r="H142" s="7"/>
      <c r="I142" s="77" t="s">
        <v>41</v>
      </c>
      <c r="J142" s="86"/>
      <c r="K142" s="84" t="s">
        <v>12</v>
      </c>
      <c r="L142" s="125" t="s">
        <v>13</v>
      </c>
      <c r="M142" s="79"/>
      <c r="N142" s="544"/>
      <c r="O142" s="544"/>
      <c r="P142" s="544"/>
      <c r="Q142" s="544"/>
    </row>
    <row r="143" spans="1:17" ht="12.75">
      <c r="A143" s="55"/>
      <c r="B143" s="67"/>
      <c r="C143" s="6"/>
      <c r="D143" s="55"/>
      <c r="E143" s="17" t="s">
        <v>38</v>
      </c>
      <c r="F143" s="68" t="s">
        <v>23</v>
      </c>
      <c r="G143" s="85" t="s">
        <v>69</v>
      </c>
      <c r="H143" s="6"/>
      <c r="I143" s="76" t="s">
        <v>42</v>
      </c>
      <c r="J143" s="87"/>
      <c r="K143" s="52"/>
      <c r="L143" s="95"/>
      <c r="M143" s="39"/>
      <c r="N143" s="544"/>
      <c r="O143" s="544"/>
      <c r="P143" s="544"/>
      <c r="Q143" s="544"/>
    </row>
    <row r="144" spans="1:17" ht="12.75">
      <c r="A144" s="55"/>
      <c r="B144" s="56"/>
      <c r="C144" s="37"/>
      <c r="D144" s="55"/>
      <c r="E144" s="17" t="s">
        <v>44</v>
      </c>
      <c r="F144" s="68"/>
      <c r="G144" s="85" t="s">
        <v>26</v>
      </c>
      <c r="H144" s="8"/>
      <c r="I144" s="55" t="s">
        <v>70</v>
      </c>
      <c r="J144" s="26"/>
      <c r="K144" s="52"/>
      <c r="L144" s="16"/>
      <c r="M144" s="27"/>
      <c r="N144" s="544"/>
      <c r="O144" s="544"/>
      <c r="P144" s="544"/>
      <c r="Q144" s="544"/>
    </row>
    <row r="145" spans="1:17" ht="12.75">
      <c r="A145" s="55"/>
      <c r="B145" s="56"/>
      <c r="C145" s="37"/>
      <c r="D145" s="55"/>
      <c r="E145" s="17"/>
      <c r="F145" s="68"/>
      <c r="G145" s="85"/>
      <c r="H145" s="8"/>
      <c r="I145" s="55"/>
      <c r="J145" s="26"/>
      <c r="K145" s="52"/>
      <c r="L145" s="16"/>
      <c r="M145" s="27"/>
      <c r="N145" s="544"/>
      <c r="O145" s="544"/>
      <c r="P145" s="544"/>
      <c r="Q145" s="544"/>
    </row>
    <row r="146" spans="1:17" ht="13.5" thickBot="1">
      <c r="A146" s="10"/>
      <c r="B146" s="43"/>
      <c r="C146" s="11"/>
      <c r="D146" s="10"/>
      <c r="E146" s="69"/>
      <c r="F146" s="82"/>
      <c r="G146" s="69"/>
      <c r="H146" s="11"/>
      <c r="I146" s="10"/>
      <c r="J146" s="28"/>
      <c r="K146" s="53"/>
      <c r="L146" s="23"/>
      <c r="M146" s="29"/>
      <c r="N146" s="544"/>
      <c r="O146" s="544"/>
      <c r="P146" s="544"/>
      <c r="Q146" s="544"/>
    </row>
    <row r="147" spans="1:17" ht="13.5" thickBot="1">
      <c r="A147" s="10"/>
      <c r="B147" s="22" t="s">
        <v>36</v>
      </c>
      <c r="C147" s="36"/>
      <c r="D147" s="11"/>
      <c r="E147" s="11"/>
      <c r="F147" s="11"/>
      <c r="G147" s="11"/>
      <c r="H147" s="11"/>
      <c r="I147" s="11"/>
      <c r="J147" s="11"/>
      <c r="K147" s="11"/>
      <c r="L147" s="11"/>
      <c r="M147" s="12"/>
      <c r="N147" s="544"/>
      <c r="O147" s="544"/>
      <c r="P147" s="544"/>
      <c r="Q147" s="544"/>
    </row>
    <row r="148" spans="1:17" s="396" customFormat="1" ht="13.5" thickBot="1">
      <c r="A148" s="421" t="s">
        <v>5</v>
      </c>
      <c r="B148" s="401" t="s">
        <v>188</v>
      </c>
      <c r="C148" s="401"/>
      <c r="D148" s="422"/>
      <c r="E148" s="422"/>
      <c r="F148" s="422"/>
      <c r="G148" s="422"/>
      <c r="H148" s="422"/>
      <c r="I148" s="422"/>
      <c r="J148" s="422"/>
      <c r="K148" s="422"/>
      <c r="L148" s="422"/>
      <c r="M148" s="423"/>
      <c r="N148" s="544"/>
      <c r="O148" s="544"/>
      <c r="P148" s="544"/>
      <c r="Q148" s="544"/>
    </row>
    <row r="149" spans="1:17" s="396" customFormat="1" ht="13.5" thickBot="1">
      <c r="A149" s="406" t="s">
        <v>6</v>
      </c>
      <c r="B149" s="407" t="s">
        <v>189</v>
      </c>
      <c r="C149" s="407"/>
      <c r="D149" s="407"/>
      <c r="E149" s="407"/>
      <c r="F149" s="409"/>
      <c r="G149" s="409"/>
      <c r="H149" s="422"/>
      <c r="I149" s="409"/>
      <c r="J149" s="409"/>
      <c r="K149" s="409"/>
      <c r="L149" s="409"/>
      <c r="M149" s="410"/>
      <c r="N149" s="544"/>
      <c r="O149" s="544"/>
      <c r="P149" s="544"/>
      <c r="Q149" s="544"/>
    </row>
    <row r="150" spans="1:17" ht="12.75">
      <c r="A150" s="254">
        <v>1</v>
      </c>
      <c r="B150" s="180" t="s">
        <v>94</v>
      </c>
      <c r="C150" s="176"/>
      <c r="D150" s="208"/>
      <c r="E150" s="209"/>
      <c r="F150" s="203"/>
      <c r="G150" s="203"/>
      <c r="H150" s="199"/>
      <c r="I150" s="48"/>
      <c r="J150" s="40"/>
      <c r="K150" s="31"/>
      <c r="L150" s="31"/>
      <c r="M150" s="32"/>
      <c r="N150" s="544"/>
      <c r="O150" s="544"/>
      <c r="P150" s="544"/>
      <c r="Q150" s="544"/>
    </row>
    <row r="151" spans="1:17" ht="12.75">
      <c r="A151" s="246"/>
      <c r="B151" s="181" t="s">
        <v>95</v>
      </c>
      <c r="C151" s="184" t="s">
        <v>7</v>
      </c>
      <c r="D151" s="186">
        <v>3</v>
      </c>
      <c r="E151" s="187">
        <v>1.5</v>
      </c>
      <c r="F151" s="187">
        <v>1.5</v>
      </c>
      <c r="G151" s="188">
        <v>3</v>
      </c>
      <c r="H151" s="188" t="s">
        <v>154</v>
      </c>
      <c r="I151" s="183" t="s">
        <v>27</v>
      </c>
      <c r="J151" s="248">
        <v>30</v>
      </c>
      <c r="K151" s="247"/>
      <c r="L151" s="188">
        <v>30</v>
      </c>
      <c r="M151" s="249"/>
      <c r="N151" s="544"/>
      <c r="O151" s="544"/>
      <c r="P151" s="544"/>
      <c r="Q151" s="544"/>
    </row>
    <row r="152" spans="1:17" ht="12.75">
      <c r="A152" s="246"/>
      <c r="B152" s="181" t="s">
        <v>96</v>
      </c>
      <c r="C152" s="184" t="s">
        <v>7</v>
      </c>
      <c r="D152" s="186">
        <v>3</v>
      </c>
      <c r="E152" s="187">
        <v>1.5</v>
      </c>
      <c r="F152" s="187">
        <v>1.5</v>
      </c>
      <c r="G152" s="188">
        <v>3</v>
      </c>
      <c r="H152" s="188" t="s">
        <v>154</v>
      </c>
      <c r="I152" s="183" t="s">
        <v>27</v>
      </c>
      <c r="J152" s="248">
        <v>30</v>
      </c>
      <c r="K152" s="247"/>
      <c r="L152" s="188">
        <v>30</v>
      </c>
      <c r="M152" s="249"/>
      <c r="N152" s="544"/>
      <c r="O152" s="544"/>
      <c r="P152" s="544"/>
      <c r="Q152" s="544"/>
    </row>
    <row r="153" spans="1:17" ht="12.75">
      <c r="A153" s="246"/>
      <c r="B153" s="181" t="s">
        <v>97</v>
      </c>
      <c r="C153" s="184" t="s">
        <v>7</v>
      </c>
      <c r="D153" s="186">
        <v>3</v>
      </c>
      <c r="E153" s="187">
        <v>1.5</v>
      </c>
      <c r="F153" s="187">
        <v>1.5</v>
      </c>
      <c r="G153" s="188">
        <v>3</v>
      </c>
      <c r="H153" s="188" t="s">
        <v>154</v>
      </c>
      <c r="I153" s="183" t="s">
        <v>27</v>
      </c>
      <c r="J153" s="248">
        <v>30</v>
      </c>
      <c r="K153" s="247"/>
      <c r="L153" s="188">
        <v>30</v>
      </c>
      <c r="M153" s="249"/>
      <c r="N153" s="544"/>
      <c r="O153" s="544"/>
      <c r="P153" s="544"/>
      <c r="Q153" s="544"/>
    </row>
    <row r="154" spans="1:17" ht="13.5" thickBot="1">
      <c r="A154" s="246">
        <v>2</v>
      </c>
      <c r="B154" s="181" t="s">
        <v>165</v>
      </c>
      <c r="C154" s="184" t="s">
        <v>7</v>
      </c>
      <c r="D154" s="186">
        <v>3</v>
      </c>
      <c r="E154" s="187">
        <v>1.5</v>
      </c>
      <c r="F154" s="187">
        <v>1.5</v>
      </c>
      <c r="G154" s="188">
        <v>3</v>
      </c>
      <c r="H154" s="224" t="s">
        <v>93</v>
      </c>
      <c r="I154" s="183" t="s">
        <v>27</v>
      </c>
      <c r="J154" s="248">
        <v>30</v>
      </c>
      <c r="K154" s="247"/>
      <c r="L154" s="188">
        <v>30</v>
      </c>
      <c r="M154" s="249"/>
      <c r="N154" s="544"/>
      <c r="O154" s="544"/>
      <c r="P154" s="544"/>
      <c r="Q154" s="544"/>
    </row>
    <row r="155" spans="1:17" s="440" customFormat="1" ht="13.5" thickBot="1">
      <c r="A155" s="474"/>
      <c r="B155" s="473" t="s">
        <v>73</v>
      </c>
      <c r="C155" s="474"/>
      <c r="D155" s="475">
        <f>SUM(D151:D154)</f>
        <v>12</v>
      </c>
      <c r="E155" s="476">
        <f>SUM(E151:E154)</f>
        <v>6</v>
      </c>
      <c r="F155" s="439">
        <f>SUM(F151:F154)</f>
        <v>6</v>
      </c>
      <c r="G155" s="439">
        <f>SUM(G151:G154)</f>
        <v>12</v>
      </c>
      <c r="H155" s="477" t="s">
        <v>61</v>
      </c>
      <c r="I155" s="478" t="s">
        <v>61</v>
      </c>
      <c r="J155" s="457">
        <f>SUM(J151:J154)</f>
        <v>120</v>
      </c>
      <c r="K155" s="439"/>
      <c r="L155" s="439">
        <f>SUM(L151:L154)</f>
        <v>120</v>
      </c>
      <c r="M155" s="458"/>
      <c r="N155" s="544"/>
      <c r="O155" s="544"/>
      <c r="P155" s="544"/>
      <c r="Q155" s="544"/>
    </row>
    <row r="156" spans="1:17" s="440" customFormat="1" ht="12.75">
      <c r="A156" s="518"/>
      <c r="B156" s="517" t="s">
        <v>168</v>
      </c>
      <c r="C156" s="518"/>
      <c r="D156" s="642">
        <f>SUM(G155)</f>
        <v>12</v>
      </c>
      <c r="E156" s="519"/>
      <c r="F156" s="520"/>
      <c r="G156" s="520"/>
      <c r="H156" s="521" t="s">
        <v>61</v>
      </c>
      <c r="I156" s="522" t="s">
        <v>61</v>
      </c>
      <c r="J156" s="523"/>
      <c r="K156" s="520"/>
      <c r="L156" s="520"/>
      <c r="M156" s="533"/>
      <c r="N156" s="544"/>
      <c r="O156" s="544"/>
      <c r="P156" s="544"/>
      <c r="Q156" s="544"/>
    </row>
    <row r="157" spans="1:17" s="440" customFormat="1" ht="13.5" thickBot="1">
      <c r="A157" s="647"/>
      <c r="B157" s="524" t="s">
        <v>169</v>
      </c>
      <c r="C157" s="525"/>
      <c r="D157" s="526"/>
      <c r="E157" s="526"/>
      <c r="F157" s="526"/>
      <c r="G157" s="526"/>
      <c r="H157" s="526" t="s">
        <v>61</v>
      </c>
      <c r="I157" s="527" t="s">
        <v>61</v>
      </c>
      <c r="J157" s="528"/>
      <c r="K157" s="526"/>
      <c r="L157" s="526"/>
      <c r="M157" s="527"/>
      <c r="N157" s="544"/>
      <c r="O157" s="544"/>
      <c r="P157" s="544"/>
      <c r="Q157" s="544"/>
    </row>
    <row r="158" spans="1:17" s="396" customFormat="1" ht="13.5" thickBot="1">
      <c r="A158" s="626" t="s">
        <v>7</v>
      </c>
      <c r="B158" s="424" t="s">
        <v>190</v>
      </c>
      <c r="C158" s="424"/>
      <c r="D158" s="408"/>
      <c r="E158" s="408"/>
      <c r="F158" s="408"/>
      <c r="G158" s="408"/>
      <c r="H158" s="408"/>
      <c r="I158" s="408"/>
      <c r="J158" s="408"/>
      <c r="K158" s="408"/>
      <c r="L158" s="408"/>
      <c r="M158" s="529"/>
      <c r="N158" s="544"/>
      <c r="O158" s="544"/>
      <c r="P158" s="544"/>
      <c r="Q158" s="544"/>
    </row>
    <row r="159" spans="1:17" ht="13.5" thickBot="1">
      <c r="A159" s="244">
        <v>1</v>
      </c>
      <c r="B159" s="180" t="s">
        <v>138</v>
      </c>
      <c r="C159" s="176" t="s">
        <v>7</v>
      </c>
      <c r="D159" s="189">
        <v>4</v>
      </c>
      <c r="E159" s="190">
        <v>2.5</v>
      </c>
      <c r="F159" s="191">
        <v>1.5</v>
      </c>
      <c r="G159" s="960">
        <v>4</v>
      </c>
      <c r="H159" s="191" t="s">
        <v>199</v>
      </c>
      <c r="I159" s="182" t="s">
        <v>27</v>
      </c>
      <c r="J159" s="176">
        <v>60</v>
      </c>
      <c r="K159" s="191">
        <v>30</v>
      </c>
      <c r="L159" s="204">
        <v>30</v>
      </c>
      <c r="M159" s="279"/>
      <c r="N159" s="544"/>
      <c r="O159" s="544"/>
      <c r="P159" s="544"/>
      <c r="Q159" s="544"/>
    </row>
    <row r="160" spans="1:17" s="440" customFormat="1" ht="13.5" thickBot="1">
      <c r="A160" s="474"/>
      <c r="B160" s="473" t="s">
        <v>73</v>
      </c>
      <c r="C160" s="474"/>
      <c r="D160" s="475">
        <f>SUM(D159)</f>
        <v>4</v>
      </c>
      <c r="E160" s="476">
        <f>SUM(E159)</f>
        <v>2.5</v>
      </c>
      <c r="F160" s="439">
        <f>SUM(F159)</f>
        <v>1.5</v>
      </c>
      <c r="G160" s="439">
        <f>SUM(G159)</f>
        <v>4</v>
      </c>
      <c r="H160" s="477" t="s">
        <v>61</v>
      </c>
      <c r="I160" s="478" t="s">
        <v>61</v>
      </c>
      <c r="J160" s="438">
        <f>SUM(J159)</f>
        <v>60</v>
      </c>
      <c r="K160" s="439">
        <f>SUM(K159)</f>
        <v>30</v>
      </c>
      <c r="L160" s="439">
        <f>SUM(L159)</f>
        <v>30</v>
      </c>
      <c r="M160" s="458"/>
      <c r="N160" s="544"/>
      <c r="O160" s="544"/>
      <c r="P160" s="544"/>
      <c r="Q160" s="544"/>
    </row>
    <row r="161" spans="1:17" s="440" customFormat="1" ht="12.75">
      <c r="A161" s="480"/>
      <c r="B161" s="479" t="s">
        <v>168</v>
      </c>
      <c r="C161" s="480"/>
      <c r="D161" s="789">
        <f>SUM(G160)</f>
        <v>4</v>
      </c>
      <c r="E161" s="481"/>
      <c r="F161" s="482"/>
      <c r="G161" s="482"/>
      <c r="H161" s="483" t="s">
        <v>61</v>
      </c>
      <c r="I161" s="484" t="s">
        <v>61</v>
      </c>
      <c r="J161" s="485"/>
      <c r="K161" s="482"/>
      <c r="L161" s="482"/>
      <c r="M161" s="534"/>
      <c r="N161" s="544"/>
      <c r="O161" s="544"/>
      <c r="P161" s="544"/>
      <c r="Q161" s="544"/>
    </row>
    <row r="162" spans="1:17" s="440" customFormat="1" ht="13.5" thickBot="1">
      <c r="A162" s="487"/>
      <c r="B162" s="486" t="s">
        <v>169</v>
      </c>
      <c r="C162" s="487"/>
      <c r="D162" s="488"/>
      <c r="E162" s="489"/>
      <c r="F162" s="490"/>
      <c r="G162" s="490"/>
      <c r="H162" s="491" t="s">
        <v>61</v>
      </c>
      <c r="I162" s="492" t="s">
        <v>61</v>
      </c>
      <c r="J162" s="493"/>
      <c r="K162" s="490"/>
      <c r="L162" s="490"/>
      <c r="M162" s="535"/>
      <c r="N162" s="544"/>
      <c r="O162" s="544"/>
      <c r="P162" s="544"/>
      <c r="Q162" s="544"/>
    </row>
    <row r="163" spans="1:17" s="396" customFormat="1" ht="13.5" thickBot="1">
      <c r="A163" s="626" t="s">
        <v>8</v>
      </c>
      <c r="B163" s="424" t="s">
        <v>191</v>
      </c>
      <c r="C163" s="424"/>
      <c r="D163" s="408"/>
      <c r="E163" s="408"/>
      <c r="F163" s="408"/>
      <c r="G163" s="408"/>
      <c r="H163" s="408"/>
      <c r="I163" s="408"/>
      <c r="J163" s="408"/>
      <c r="K163" s="408"/>
      <c r="L163" s="408"/>
      <c r="M163" s="529"/>
      <c r="N163" s="544"/>
      <c r="O163" s="544"/>
      <c r="P163" s="544"/>
      <c r="Q163" s="544"/>
    </row>
    <row r="164" spans="1:17" ht="13.5" thickBot="1">
      <c r="A164" s="244">
        <v>1</v>
      </c>
      <c r="B164" s="180" t="s">
        <v>222</v>
      </c>
      <c r="C164" s="176" t="s">
        <v>7</v>
      </c>
      <c r="D164" s="189">
        <v>3</v>
      </c>
      <c r="E164" s="190">
        <v>1.5</v>
      </c>
      <c r="F164" s="191">
        <v>1.5</v>
      </c>
      <c r="G164" s="191">
        <v>0.5</v>
      </c>
      <c r="H164" s="191" t="s">
        <v>93</v>
      </c>
      <c r="I164" s="182" t="s">
        <v>35</v>
      </c>
      <c r="J164" s="240">
        <v>30</v>
      </c>
      <c r="K164" s="200">
        <v>30</v>
      </c>
      <c r="L164" s="245"/>
      <c r="M164" s="202"/>
      <c r="N164" s="544"/>
      <c r="O164" s="544"/>
      <c r="P164" s="544"/>
      <c r="Q164" s="544"/>
    </row>
    <row r="165" spans="1:17" ht="12.75">
      <c r="A165" s="246">
        <v>2</v>
      </c>
      <c r="B165" s="181" t="s">
        <v>224</v>
      </c>
      <c r="C165" s="184" t="s">
        <v>7</v>
      </c>
      <c r="D165" s="186">
        <v>3</v>
      </c>
      <c r="E165" s="187">
        <v>1.5</v>
      </c>
      <c r="F165" s="191">
        <v>1.5</v>
      </c>
      <c r="G165" s="188">
        <v>3</v>
      </c>
      <c r="H165" s="191" t="s">
        <v>93</v>
      </c>
      <c r="I165" s="183" t="s">
        <v>35</v>
      </c>
      <c r="J165" s="248">
        <v>30</v>
      </c>
      <c r="K165" s="188"/>
      <c r="L165" s="188">
        <v>30</v>
      </c>
      <c r="M165" s="249"/>
      <c r="N165" s="544"/>
      <c r="O165" s="544"/>
      <c r="P165" s="544"/>
      <c r="Q165" s="544"/>
    </row>
    <row r="166" spans="1:17" ht="13.5" thickBot="1">
      <c r="A166" s="246">
        <v>3</v>
      </c>
      <c r="B166" s="181" t="s">
        <v>130</v>
      </c>
      <c r="C166" s="184" t="s">
        <v>7</v>
      </c>
      <c r="D166" s="186">
        <v>5</v>
      </c>
      <c r="E166" s="187">
        <v>1.5</v>
      </c>
      <c r="F166" s="191">
        <v>3.5</v>
      </c>
      <c r="G166" s="191">
        <v>3</v>
      </c>
      <c r="H166" s="191" t="s">
        <v>93</v>
      </c>
      <c r="I166" s="182" t="s">
        <v>35</v>
      </c>
      <c r="J166" s="248">
        <v>30</v>
      </c>
      <c r="K166" s="247"/>
      <c r="L166" s="188">
        <v>30</v>
      </c>
      <c r="M166" s="249"/>
      <c r="N166" s="544"/>
      <c r="O166" s="544"/>
      <c r="P166" s="544"/>
      <c r="Q166" s="544"/>
    </row>
    <row r="167" spans="1:17" s="440" customFormat="1" ht="13.5" thickBot="1">
      <c r="A167" s="474"/>
      <c r="B167" s="473" t="s">
        <v>73</v>
      </c>
      <c r="C167" s="474"/>
      <c r="D167" s="475">
        <f>SUM(D164:D166)</f>
        <v>11</v>
      </c>
      <c r="E167" s="476">
        <f>SUM(E164:E166)</f>
        <v>4.5</v>
      </c>
      <c r="F167" s="439">
        <f>SUM(F164:F166)</f>
        <v>6.5</v>
      </c>
      <c r="G167" s="439">
        <f>SUM(G164:G166)</f>
        <v>6.5</v>
      </c>
      <c r="H167" s="477" t="s">
        <v>61</v>
      </c>
      <c r="I167" s="478" t="s">
        <v>61</v>
      </c>
      <c r="J167" s="438">
        <f>SUM(J164:J166)</f>
        <v>90</v>
      </c>
      <c r="K167" s="439">
        <f>SUM(K164:K166)</f>
        <v>30</v>
      </c>
      <c r="L167" s="439">
        <f>SUM(L165:L166)</f>
        <v>60</v>
      </c>
      <c r="M167" s="458"/>
      <c r="N167" s="544"/>
      <c r="O167" s="544"/>
      <c r="P167" s="544"/>
      <c r="Q167" s="544"/>
    </row>
    <row r="168" spans="1:17" s="440" customFormat="1" ht="12.75">
      <c r="A168" s="480"/>
      <c r="B168" s="479" t="s">
        <v>168</v>
      </c>
      <c r="C168" s="480"/>
      <c r="D168" s="789">
        <f>SUM(G167)</f>
        <v>6.5</v>
      </c>
      <c r="E168" s="481"/>
      <c r="F168" s="482"/>
      <c r="G168" s="482"/>
      <c r="H168" s="483" t="s">
        <v>61</v>
      </c>
      <c r="I168" s="484" t="s">
        <v>61</v>
      </c>
      <c r="J168" s="485"/>
      <c r="K168" s="482"/>
      <c r="L168" s="482"/>
      <c r="M168" s="534"/>
      <c r="N168" s="544"/>
      <c r="O168" s="544"/>
      <c r="P168" s="544"/>
      <c r="Q168" s="544"/>
    </row>
    <row r="169" spans="1:17" s="440" customFormat="1" ht="13.5" thickBot="1">
      <c r="A169" s="893"/>
      <c r="B169" s="894" t="s">
        <v>169</v>
      </c>
      <c r="C169" s="893"/>
      <c r="D169" s="898">
        <v>11</v>
      </c>
      <c r="E169" s="896"/>
      <c r="F169" s="526"/>
      <c r="G169" s="526"/>
      <c r="H169" s="526" t="s">
        <v>61</v>
      </c>
      <c r="I169" s="527" t="s">
        <v>61</v>
      </c>
      <c r="J169" s="899">
        <v>90</v>
      </c>
      <c r="K169" s="526"/>
      <c r="L169" s="526"/>
      <c r="M169" s="527"/>
      <c r="N169" s="544"/>
      <c r="O169" s="544"/>
      <c r="P169" s="544"/>
      <c r="Q169" s="544"/>
    </row>
    <row r="170" spans="1:17" s="396" customFormat="1" ht="11.25" customHeight="1" thickBot="1">
      <c r="A170" s="626" t="s">
        <v>56</v>
      </c>
      <c r="B170" s="424" t="s">
        <v>192</v>
      </c>
      <c r="C170" s="424"/>
      <c r="D170" s="408"/>
      <c r="E170" s="408"/>
      <c r="F170" s="408"/>
      <c r="G170" s="408"/>
      <c r="H170" s="408"/>
      <c r="I170" s="408"/>
      <c r="J170" s="408"/>
      <c r="K170" s="408"/>
      <c r="L170" s="408"/>
      <c r="M170" s="529"/>
      <c r="N170" s="544"/>
      <c r="O170" s="544"/>
      <c r="P170" s="544"/>
      <c r="Q170" s="544"/>
    </row>
    <row r="171" spans="1:17" s="374" customFormat="1" ht="13.5" thickBot="1">
      <c r="A171" s="272">
        <v>1</v>
      </c>
      <c r="B171" s="180" t="s">
        <v>252</v>
      </c>
      <c r="C171" s="176" t="s">
        <v>7</v>
      </c>
      <c r="D171" s="189">
        <v>3</v>
      </c>
      <c r="E171" s="190">
        <v>1.5</v>
      </c>
      <c r="F171" s="191">
        <v>1.5</v>
      </c>
      <c r="G171" s="195">
        <v>3</v>
      </c>
      <c r="H171" s="191" t="s">
        <v>176</v>
      </c>
      <c r="I171" s="182" t="s">
        <v>27</v>
      </c>
      <c r="J171" s="204">
        <v>30</v>
      </c>
      <c r="K171" s="191"/>
      <c r="L171" s="191">
        <v>30</v>
      </c>
      <c r="M171" s="373"/>
      <c r="N171" s="746"/>
      <c r="O171" s="746"/>
      <c r="P171" s="746"/>
      <c r="Q171" s="746"/>
    </row>
    <row r="172" spans="1:17" s="440" customFormat="1" ht="13.5" thickBot="1">
      <c r="A172" s="474"/>
      <c r="B172" s="473" t="s">
        <v>73</v>
      </c>
      <c r="C172" s="474"/>
      <c r="D172" s="475">
        <f>SUM(D171)</f>
        <v>3</v>
      </c>
      <c r="E172" s="476">
        <f>SUM(E171:E171)</f>
        <v>1.5</v>
      </c>
      <c r="F172" s="438">
        <f>SUM(F171:F171)</f>
        <v>1.5</v>
      </c>
      <c r="G172" s="439">
        <f>SUM(G171)</f>
        <v>3</v>
      </c>
      <c r="H172" s="477" t="s">
        <v>61</v>
      </c>
      <c r="I172" s="478" t="s">
        <v>61</v>
      </c>
      <c r="J172" s="438">
        <f>SUM(J171:J171)</f>
        <v>30</v>
      </c>
      <c r="K172" s="439"/>
      <c r="L172" s="439">
        <f>SUM(L171:L171)</f>
        <v>30</v>
      </c>
      <c r="M172" s="458"/>
      <c r="N172" s="544"/>
      <c r="O172" s="544"/>
      <c r="P172" s="544"/>
      <c r="Q172" s="544"/>
    </row>
    <row r="173" spans="1:17" s="440" customFormat="1" ht="12.75">
      <c r="A173" s="480"/>
      <c r="B173" s="479" t="s">
        <v>168</v>
      </c>
      <c r="C173" s="480"/>
      <c r="D173" s="789">
        <f>SUM(G172)</f>
        <v>3</v>
      </c>
      <c r="E173" s="481"/>
      <c r="F173" s="482"/>
      <c r="G173" s="482"/>
      <c r="H173" s="483" t="s">
        <v>61</v>
      </c>
      <c r="I173" s="484" t="s">
        <v>61</v>
      </c>
      <c r="J173" s="485"/>
      <c r="K173" s="482"/>
      <c r="L173" s="482"/>
      <c r="M173" s="534"/>
      <c r="N173" s="544"/>
      <c r="O173" s="544"/>
      <c r="P173" s="544"/>
      <c r="Q173" s="544"/>
    </row>
    <row r="174" spans="1:17" s="440" customFormat="1" ht="13.5" thickBot="1">
      <c r="A174" s="487"/>
      <c r="B174" s="486" t="s">
        <v>169</v>
      </c>
      <c r="C174" s="487"/>
      <c r="D174" s="488"/>
      <c r="E174" s="489"/>
      <c r="F174" s="490"/>
      <c r="G174" s="490"/>
      <c r="H174" s="491" t="s">
        <v>61</v>
      </c>
      <c r="I174" s="492" t="s">
        <v>61</v>
      </c>
      <c r="J174" s="493"/>
      <c r="K174" s="490"/>
      <c r="L174" s="490"/>
      <c r="M174" s="535"/>
      <c r="N174" s="544"/>
      <c r="O174" s="544"/>
      <c r="P174" s="544"/>
      <c r="Q174" s="544"/>
    </row>
    <row r="175" spans="1:17" s="396" customFormat="1" ht="13.5" thickBot="1">
      <c r="A175" s="626" t="s">
        <v>57</v>
      </c>
      <c r="B175" s="424" t="s">
        <v>9</v>
      </c>
      <c r="C175" s="424"/>
      <c r="D175" s="408"/>
      <c r="E175" s="408"/>
      <c r="F175" s="408"/>
      <c r="G175" s="408"/>
      <c r="H175" s="408"/>
      <c r="I175" s="408"/>
      <c r="J175" s="408"/>
      <c r="K175" s="408"/>
      <c r="L175" s="408"/>
      <c r="M175" s="529"/>
      <c r="N175" s="544"/>
      <c r="O175" s="544"/>
      <c r="P175" s="544"/>
      <c r="Q175" s="544"/>
    </row>
    <row r="176" spans="1:17" s="396" customFormat="1" ht="13.5" thickBot="1">
      <c r="A176" s="620" t="s">
        <v>58</v>
      </c>
      <c r="B176" s="666" t="s">
        <v>136</v>
      </c>
      <c r="C176" s="644"/>
      <c r="D176" s="395"/>
      <c r="E176" s="532"/>
      <c r="F176" s="394"/>
      <c r="G176" s="637"/>
      <c r="H176" s="635" t="s">
        <v>61</v>
      </c>
      <c r="I176" s="635" t="s">
        <v>61</v>
      </c>
      <c r="J176" s="514"/>
      <c r="K176" s="635"/>
      <c r="L176" s="395"/>
      <c r="M176" s="657"/>
      <c r="N176" s="544"/>
      <c r="O176" s="544"/>
      <c r="P176" s="544"/>
      <c r="Q176" s="544"/>
    </row>
    <row r="177" spans="1:17" s="380" customFormat="1" ht="13.5" thickBot="1">
      <c r="A177" s="1117" t="s">
        <v>210</v>
      </c>
      <c r="B177" s="1118"/>
      <c r="C177" s="667" t="s">
        <v>7</v>
      </c>
      <c r="D177" s="1062">
        <f>SUM(D172,D167,D160,D155)</f>
        <v>30</v>
      </c>
      <c r="E177" s="384">
        <f>SUM(E155,E160,E167,E172)</f>
        <v>14.5</v>
      </c>
      <c r="F177" s="955">
        <f>SUM(F155,F160,F167,F172)</f>
        <v>15.5</v>
      </c>
      <c r="G177" s="955">
        <f>SUM(G172,G167,G160,G155)</f>
        <v>25.5</v>
      </c>
      <c r="H177" s="954"/>
      <c r="I177" s="381"/>
      <c r="J177" s="540">
        <f>SUM(J172,J167,J160,J155)</f>
        <v>300</v>
      </c>
      <c r="K177" s="384">
        <f>SUM(K160,K167)</f>
        <v>60</v>
      </c>
      <c r="L177" s="385">
        <f>SUM(L172,L167,L160,L155)</f>
        <v>240</v>
      </c>
      <c r="M177" s="652"/>
      <c r="N177" s="544"/>
      <c r="O177" s="544"/>
      <c r="P177" s="544"/>
      <c r="Q177" s="544"/>
    </row>
    <row r="178" spans="1:17" ht="12.75">
      <c r="A178" s="931"/>
      <c r="B178" s="904"/>
      <c r="C178" s="721"/>
      <c r="D178" s="721"/>
      <c r="E178" s="721"/>
      <c r="F178" s="721"/>
      <c r="G178" s="734"/>
      <c r="H178" s="707"/>
      <c r="I178" s="707"/>
      <c r="J178" s="707"/>
      <c r="K178" s="707"/>
      <c r="L178" s="707"/>
      <c r="M178" s="731"/>
      <c r="N178" s="544"/>
      <c r="O178" s="544"/>
      <c r="P178" s="544"/>
      <c r="Q178" s="544"/>
    </row>
    <row r="179" spans="1:17" ht="12.75">
      <c r="A179" s="729"/>
      <c r="B179" s="729"/>
      <c r="C179" s="707"/>
      <c r="D179" s="707"/>
      <c r="E179" s="707"/>
      <c r="F179" s="707"/>
      <c r="G179" s="707"/>
      <c r="H179" s="707"/>
      <c r="I179" s="707"/>
      <c r="J179" s="707"/>
      <c r="K179" s="707"/>
      <c r="L179" s="707"/>
      <c r="M179" s="707"/>
      <c r="N179" s="544"/>
      <c r="O179" s="544"/>
      <c r="P179" s="544"/>
      <c r="Q179" s="544"/>
    </row>
    <row r="180" spans="1:17" ht="12.75">
      <c r="A180" s="721"/>
      <c r="B180" s="720" t="s">
        <v>221</v>
      </c>
      <c r="C180" s="721"/>
      <c r="D180" s="721"/>
      <c r="E180" s="721"/>
      <c r="F180" s="721"/>
      <c r="G180" s="707"/>
      <c r="H180" s="707"/>
      <c r="I180" s="707"/>
      <c r="J180" s="707"/>
      <c r="K180" s="707"/>
      <c r="L180" s="707"/>
      <c r="M180" s="707"/>
      <c r="N180" s="544"/>
      <c r="O180" s="544"/>
      <c r="P180" s="544"/>
      <c r="Q180" s="544"/>
    </row>
    <row r="181" spans="1:17" ht="12.75">
      <c r="A181" s="721"/>
      <c r="B181" s="720" t="s">
        <v>223</v>
      </c>
      <c r="C181" s="721"/>
      <c r="D181" s="721"/>
      <c r="E181" s="721"/>
      <c r="F181" s="721"/>
      <c r="G181" s="707"/>
      <c r="H181" s="707"/>
      <c r="I181" s="707"/>
      <c r="J181" s="707"/>
      <c r="K181" s="707"/>
      <c r="L181" s="707"/>
      <c r="M181" s="707"/>
      <c r="N181" s="544"/>
      <c r="O181" s="544"/>
      <c r="P181" s="544"/>
      <c r="Q181" s="544"/>
    </row>
    <row r="182" spans="1:17" ht="12.75">
      <c r="A182" s="544"/>
      <c r="B182" s="733" t="s">
        <v>206</v>
      </c>
      <c r="C182" s="544"/>
      <c r="D182" s="544"/>
      <c r="E182" s="544"/>
      <c r="F182" s="544"/>
      <c r="G182" s="544"/>
      <c r="H182" s="544"/>
      <c r="I182" s="544"/>
      <c r="J182" s="544"/>
      <c r="K182" s="544"/>
      <c r="L182" s="544"/>
      <c r="M182" s="544"/>
      <c r="N182" s="544"/>
      <c r="O182" s="544"/>
      <c r="P182" s="544"/>
      <c r="Q182" s="544"/>
    </row>
    <row r="183" spans="1:17" ht="15.75">
      <c r="A183" s="708"/>
      <c r="B183" s="708"/>
      <c r="C183" s="708"/>
      <c r="D183" s="708"/>
      <c r="E183" s="708"/>
      <c r="F183" s="708"/>
      <c r="G183" s="708"/>
      <c r="H183" s="708"/>
      <c r="I183" s="708"/>
      <c r="J183" s="708"/>
      <c r="K183" s="708"/>
      <c r="L183" s="708"/>
      <c r="M183" s="708"/>
      <c r="N183" s="544"/>
      <c r="O183" s="544"/>
      <c r="P183" s="544"/>
      <c r="Q183" s="544"/>
    </row>
    <row r="184" spans="1:17" ht="15.75">
      <c r="A184" s="1164" t="s">
        <v>85</v>
      </c>
      <c r="B184" s="1165"/>
      <c r="C184" s="1165"/>
      <c r="D184" s="1165"/>
      <c r="E184" s="1165"/>
      <c r="F184" s="1165"/>
      <c r="G184" s="1165"/>
      <c r="H184" s="1165"/>
      <c r="I184" s="1165"/>
      <c r="J184" s="1165"/>
      <c r="K184" s="1165"/>
      <c r="L184" s="1165"/>
      <c r="M184" s="1165"/>
      <c r="N184" s="544"/>
      <c r="O184" s="544"/>
      <c r="P184" s="544"/>
      <c r="Q184" s="544"/>
    </row>
    <row r="185" spans="1:17" ht="15.75">
      <c r="A185" s="1164" t="s">
        <v>268</v>
      </c>
      <c r="B185" s="1164"/>
      <c r="C185" s="1164"/>
      <c r="D185" s="1164"/>
      <c r="E185" s="1164"/>
      <c r="F185" s="1164"/>
      <c r="G185" s="1164"/>
      <c r="H185" s="1164"/>
      <c r="I185" s="1164"/>
      <c r="J185" s="1164"/>
      <c r="K185" s="1164"/>
      <c r="L185" s="1164"/>
      <c r="M185" s="1164"/>
      <c r="N185" s="544"/>
      <c r="O185" s="544"/>
      <c r="P185" s="544"/>
      <c r="Q185" s="544"/>
    </row>
    <row r="186" spans="1:17" ht="15.75">
      <c r="A186" s="928"/>
      <c r="B186" s="928"/>
      <c r="C186" s="928"/>
      <c r="D186" s="928"/>
      <c r="E186" s="928"/>
      <c r="F186" s="928"/>
      <c r="G186" s="928"/>
      <c r="H186" s="928"/>
      <c r="I186" s="928"/>
      <c r="J186" s="928"/>
      <c r="K186" s="928"/>
      <c r="L186" s="928"/>
      <c r="M186" s="928"/>
      <c r="N186" s="544"/>
      <c r="O186" s="544"/>
      <c r="P186" s="544"/>
      <c r="Q186" s="544"/>
    </row>
    <row r="187" spans="1:17" ht="12.75">
      <c r="A187" s="735"/>
      <c r="B187" s="933" t="s">
        <v>197</v>
      </c>
      <c r="C187" s="934"/>
      <c r="D187" s="735"/>
      <c r="E187" s="735"/>
      <c r="F187" s="735"/>
      <c r="G187" s="735"/>
      <c r="H187" s="735"/>
      <c r="I187" s="735"/>
      <c r="J187" s="735"/>
      <c r="K187" s="735"/>
      <c r="L187" s="735"/>
      <c r="M187" s="735"/>
      <c r="N187" s="544"/>
      <c r="O187" s="544"/>
      <c r="P187" s="544"/>
      <c r="Q187" s="544"/>
    </row>
    <row r="188" spans="1:17" ht="12.75">
      <c r="A188" s="707"/>
      <c r="B188" s="734" t="s">
        <v>194</v>
      </c>
      <c r="C188" s="707"/>
      <c r="D188" s="707"/>
      <c r="E188" s="707"/>
      <c r="F188" s="707"/>
      <c r="G188" s="707"/>
      <c r="H188" s="707"/>
      <c r="I188" s="707"/>
      <c r="J188" s="707"/>
      <c r="K188" s="707"/>
      <c r="L188" s="707"/>
      <c r="M188" s="707"/>
      <c r="N188" s="544"/>
      <c r="O188" s="544"/>
      <c r="P188" s="544"/>
      <c r="Q188" s="544"/>
    </row>
    <row r="189" spans="1:17" ht="12.75">
      <c r="A189" s="707"/>
      <c r="B189" s="738" t="s">
        <v>196</v>
      </c>
      <c r="C189" s="707"/>
      <c r="D189" s="707"/>
      <c r="E189" s="707"/>
      <c r="F189" s="707"/>
      <c r="G189" s="707"/>
      <c r="H189" s="707"/>
      <c r="I189" s="707"/>
      <c r="J189" s="707"/>
      <c r="K189" s="707"/>
      <c r="L189" s="707"/>
      <c r="M189" s="707"/>
      <c r="N189" s="544"/>
      <c r="O189" s="544"/>
      <c r="P189" s="544"/>
      <c r="Q189" s="544"/>
    </row>
    <row r="190" spans="1:17" ht="12.75">
      <c r="A190" s="707"/>
      <c r="B190" s="738" t="s">
        <v>184</v>
      </c>
      <c r="C190" s="707"/>
      <c r="D190" s="707"/>
      <c r="E190" s="707"/>
      <c r="F190" s="707"/>
      <c r="G190" s="707"/>
      <c r="H190" s="707"/>
      <c r="I190" s="707"/>
      <c r="J190" s="707"/>
      <c r="K190" s="707"/>
      <c r="L190" s="707"/>
      <c r="M190" s="707"/>
      <c r="N190" s="544"/>
      <c r="O190" s="544"/>
      <c r="P190" s="544"/>
      <c r="Q190" s="544"/>
    </row>
    <row r="191" spans="1:17" ht="12.75">
      <c r="A191" s="707"/>
      <c r="B191" s="734" t="s">
        <v>185</v>
      </c>
      <c r="C191" s="707"/>
      <c r="D191" s="707"/>
      <c r="E191" s="707"/>
      <c r="F191" s="707"/>
      <c r="G191" s="707"/>
      <c r="H191" s="707"/>
      <c r="I191" s="707"/>
      <c r="J191" s="707"/>
      <c r="K191" s="707"/>
      <c r="L191" s="707"/>
      <c r="M191" s="707"/>
      <c r="N191" s="544"/>
      <c r="O191" s="544"/>
      <c r="P191" s="544"/>
      <c r="Q191" s="544"/>
    </row>
    <row r="192" spans="1:17" ht="12.75">
      <c r="A192" s="544"/>
      <c r="B192" s="544"/>
      <c r="C192" s="544"/>
      <c r="D192" s="544"/>
      <c r="E192" s="544"/>
      <c r="F192" s="544"/>
      <c r="G192" s="544"/>
      <c r="H192" s="544"/>
      <c r="I192" s="544"/>
      <c r="J192" s="544"/>
      <c r="K192" s="544"/>
      <c r="L192" s="544"/>
      <c r="M192" s="544"/>
      <c r="N192" s="544"/>
      <c r="O192" s="544"/>
      <c r="P192" s="544"/>
      <c r="Q192" s="544"/>
    </row>
    <row r="193" spans="1:17" ht="13.5" thickBot="1">
      <c r="A193" s="544"/>
      <c r="B193" s="714" t="s">
        <v>110</v>
      </c>
      <c r="C193" s="544"/>
      <c r="D193" s="544"/>
      <c r="E193" s="544"/>
      <c r="F193" s="544"/>
      <c r="G193" s="565"/>
      <c r="H193" s="544"/>
      <c r="I193" s="544"/>
      <c r="J193" s="544"/>
      <c r="K193" s="544"/>
      <c r="L193" s="544"/>
      <c r="M193" s="544"/>
      <c r="N193" s="544"/>
      <c r="O193" s="544"/>
      <c r="P193" s="544"/>
      <c r="Q193" s="544"/>
    </row>
    <row r="194" spans="1:17" ht="12.75">
      <c r="A194" s="65" t="s">
        <v>0</v>
      </c>
      <c r="B194" s="66"/>
      <c r="C194" s="73"/>
      <c r="D194" s="1111" t="s">
        <v>46</v>
      </c>
      <c r="E194" s="1112"/>
      <c r="F194" s="1112"/>
      <c r="G194" s="96" t="s">
        <v>34</v>
      </c>
      <c r="H194" s="3" t="s">
        <v>1</v>
      </c>
      <c r="I194" s="75" t="s">
        <v>39</v>
      </c>
      <c r="J194" s="1161" t="s">
        <v>49</v>
      </c>
      <c r="K194" s="1162"/>
      <c r="L194" s="1162"/>
      <c r="M194" s="1163"/>
      <c r="N194" s="544"/>
      <c r="O194" s="544"/>
      <c r="P194" s="544"/>
      <c r="Q194" s="544"/>
    </row>
    <row r="195" spans="1:17" ht="12.75">
      <c r="A195" s="74"/>
      <c r="B195" s="67" t="s">
        <v>10</v>
      </c>
      <c r="C195" s="131" t="s">
        <v>37</v>
      </c>
      <c r="D195" s="78" t="s">
        <v>2</v>
      </c>
      <c r="E195" s="17" t="s">
        <v>43</v>
      </c>
      <c r="F195" s="81" t="s">
        <v>22</v>
      </c>
      <c r="G195" s="93" t="s">
        <v>47</v>
      </c>
      <c r="H195" s="7" t="s">
        <v>45</v>
      </c>
      <c r="I195" s="76" t="s">
        <v>40</v>
      </c>
      <c r="J195" s="166" t="s">
        <v>2</v>
      </c>
      <c r="K195" s="1116" t="s">
        <v>50</v>
      </c>
      <c r="L195" s="1116"/>
      <c r="M195" s="70" t="s">
        <v>152</v>
      </c>
      <c r="N195" s="544"/>
      <c r="O195" s="544"/>
      <c r="P195" s="544"/>
      <c r="Q195" s="544"/>
    </row>
    <row r="196" spans="1:17" ht="12.75">
      <c r="A196" s="4"/>
      <c r="B196" s="67" t="s">
        <v>3</v>
      </c>
      <c r="C196" s="80"/>
      <c r="D196" s="55"/>
      <c r="E196" s="17" t="s">
        <v>11</v>
      </c>
      <c r="F196" s="38" t="s">
        <v>28</v>
      </c>
      <c r="G196" s="94" t="s">
        <v>68</v>
      </c>
      <c r="H196" s="7"/>
      <c r="I196" s="77" t="s">
        <v>41</v>
      </c>
      <c r="J196" s="86"/>
      <c r="K196" s="84" t="s">
        <v>12</v>
      </c>
      <c r="L196" s="125" t="s">
        <v>13</v>
      </c>
      <c r="M196" s="79"/>
      <c r="N196" s="544"/>
      <c r="O196" s="544"/>
      <c r="P196" s="544"/>
      <c r="Q196" s="544"/>
    </row>
    <row r="197" spans="1:17" ht="12.75">
      <c r="A197" s="55"/>
      <c r="B197" s="67"/>
      <c r="C197" s="6"/>
      <c r="D197" s="55"/>
      <c r="E197" s="17" t="s">
        <v>38</v>
      </c>
      <c r="F197" s="68" t="s">
        <v>23</v>
      </c>
      <c r="G197" s="85" t="s">
        <v>69</v>
      </c>
      <c r="H197" s="6"/>
      <c r="I197" s="76" t="s">
        <v>42</v>
      </c>
      <c r="J197" s="87"/>
      <c r="K197" s="52"/>
      <c r="L197" s="95"/>
      <c r="M197" s="39"/>
      <c r="N197" s="544"/>
      <c r="O197" s="544"/>
      <c r="P197" s="544"/>
      <c r="Q197" s="544"/>
    </row>
    <row r="198" spans="1:17" ht="12.75">
      <c r="A198" s="250"/>
      <c r="B198" s="274"/>
      <c r="C198" s="850"/>
      <c r="D198" s="250"/>
      <c r="E198" s="851" t="s">
        <v>44</v>
      </c>
      <c r="F198" s="38"/>
      <c r="G198" s="94" t="s">
        <v>26</v>
      </c>
      <c r="H198" s="7"/>
      <c r="I198" s="55" t="s">
        <v>70</v>
      </c>
      <c r="J198" s="26"/>
      <c r="K198" s="52"/>
      <c r="L198" s="16"/>
      <c r="M198" s="27"/>
      <c r="N198" s="544"/>
      <c r="O198" s="544"/>
      <c r="P198" s="544"/>
      <c r="Q198" s="544"/>
    </row>
    <row r="199" spans="1:17" ht="12.75">
      <c r="A199" s="250"/>
      <c r="B199" s="274"/>
      <c r="C199" s="850"/>
      <c r="D199" s="250"/>
      <c r="E199" s="851"/>
      <c r="F199" s="38"/>
      <c r="G199" s="94"/>
      <c r="H199" s="7"/>
      <c r="I199" s="55"/>
      <c r="J199" s="26"/>
      <c r="K199" s="52"/>
      <c r="L199" s="16"/>
      <c r="M199" s="27"/>
      <c r="N199" s="544"/>
      <c r="O199" s="544"/>
      <c r="P199" s="544"/>
      <c r="Q199" s="544"/>
    </row>
    <row r="200" spans="1:17" ht="13.5" thickBot="1">
      <c r="A200" s="821"/>
      <c r="B200" s="852"/>
      <c r="C200" s="823"/>
      <c r="D200" s="821"/>
      <c r="E200" s="853"/>
      <c r="F200" s="854"/>
      <c r="G200" s="853"/>
      <c r="H200" s="823"/>
      <c r="I200" s="10"/>
      <c r="J200" s="28"/>
      <c r="K200" s="53"/>
      <c r="L200" s="23"/>
      <c r="M200" s="29"/>
      <c r="N200" s="544"/>
      <c r="O200" s="544"/>
      <c r="P200" s="544"/>
      <c r="Q200" s="544"/>
    </row>
    <row r="201" spans="1:17" ht="13.5" thickBot="1">
      <c r="A201" s="821"/>
      <c r="B201" s="822" t="s">
        <v>36</v>
      </c>
      <c r="C201" s="823"/>
      <c r="D201" s="823"/>
      <c r="E201" s="823"/>
      <c r="F201" s="823"/>
      <c r="G201" s="823"/>
      <c r="H201" s="823"/>
      <c r="I201" s="11"/>
      <c r="J201" s="11"/>
      <c r="K201" s="11"/>
      <c r="L201" s="11"/>
      <c r="M201" s="12"/>
      <c r="N201" s="544"/>
      <c r="O201" s="544"/>
      <c r="P201" s="544"/>
      <c r="Q201" s="544"/>
    </row>
    <row r="202" spans="1:17" s="396" customFormat="1" ht="13.5" thickBot="1">
      <c r="A202" s="824" t="s">
        <v>5</v>
      </c>
      <c r="B202" s="825" t="s">
        <v>188</v>
      </c>
      <c r="C202" s="825"/>
      <c r="D202" s="536"/>
      <c r="E202" s="536"/>
      <c r="F202" s="536"/>
      <c r="G202" s="536"/>
      <c r="H202" s="536"/>
      <c r="I202" s="422"/>
      <c r="J202" s="422"/>
      <c r="K202" s="422"/>
      <c r="L202" s="422"/>
      <c r="M202" s="423"/>
      <c r="N202" s="544"/>
      <c r="O202" s="544"/>
      <c r="P202" s="544"/>
      <c r="Q202" s="544"/>
    </row>
    <row r="203" spans="1:17" s="396" customFormat="1" ht="13.5" thickBot="1">
      <c r="A203" s="626" t="s">
        <v>6</v>
      </c>
      <c r="B203" s="424" t="s">
        <v>189</v>
      </c>
      <c r="C203" s="424"/>
      <c r="D203" s="424"/>
      <c r="E203" s="424"/>
      <c r="F203" s="408"/>
      <c r="G203" s="408"/>
      <c r="H203" s="408"/>
      <c r="I203" s="409"/>
      <c r="J203" s="409"/>
      <c r="K203" s="409"/>
      <c r="L203" s="409"/>
      <c r="M203" s="410"/>
      <c r="N203" s="544"/>
      <c r="O203" s="544"/>
      <c r="P203" s="544"/>
      <c r="Q203" s="544"/>
    </row>
    <row r="204" spans="1:17" ht="12.75">
      <c r="A204" s="254">
        <v>1</v>
      </c>
      <c r="B204" s="180" t="s">
        <v>94</v>
      </c>
      <c r="C204" s="176"/>
      <c r="D204" s="208"/>
      <c r="E204" s="209"/>
      <c r="F204" s="203"/>
      <c r="G204" s="203"/>
      <c r="H204" s="188" t="s">
        <v>233</v>
      </c>
      <c r="I204" s="48"/>
      <c r="J204" s="40"/>
      <c r="K204" s="31"/>
      <c r="L204" s="31"/>
      <c r="M204" s="32"/>
      <c r="N204" s="544"/>
      <c r="O204" s="544"/>
      <c r="P204" s="544"/>
      <c r="Q204" s="544"/>
    </row>
    <row r="205" spans="1:17" ht="12.75">
      <c r="A205" s="246"/>
      <c r="B205" s="181" t="s">
        <v>96</v>
      </c>
      <c r="C205" s="184" t="s">
        <v>8</v>
      </c>
      <c r="D205" s="186">
        <v>3</v>
      </c>
      <c r="E205" s="187">
        <v>1.5</v>
      </c>
      <c r="F205" s="187">
        <v>1.5</v>
      </c>
      <c r="G205" s="188">
        <v>3</v>
      </c>
      <c r="H205" s="188" t="s">
        <v>154</v>
      </c>
      <c r="I205" s="183" t="s">
        <v>27</v>
      </c>
      <c r="J205" s="248">
        <v>30</v>
      </c>
      <c r="K205" s="247"/>
      <c r="L205" s="188">
        <v>30</v>
      </c>
      <c r="M205" s="21"/>
      <c r="N205" s="544"/>
      <c r="O205" s="544"/>
      <c r="P205" s="544"/>
      <c r="Q205" s="544"/>
    </row>
    <row r="206" spans="1:17" ht="12.75">
      <c r="A206" s="246"/>
      <c r="B206" s="181" t="s">
        <v>97</v>
      </c>
      <c r="C206" s="184" t="s">
        <v>8</v>
      </c>
      <c r="D206" s="186">
        <v>3</v>
      </c>
      <c r="E206" s="187">
        <v>1.5</v>
      </c>
      <c r="F206" s="187">
        <v>1.5</v>
      </c>
      <c r="G206" s="188">
        <v>3</v>
      </c>
      <c r="H206" s="188" t="s">
        <v>154</v>
      </c>
      <c r="I206" s="183" t="s">
        <v>27</v>
      </c>
      <c r="J206" s="248">
        <v>30</v>
      </c>
      <c r="K206" s="247"/>
      <c r="L206" s="188">
        <v>30</v>
      </c>
      <c r="M206" s="21"/>
      <c r="N206" s="544"/>
      <c r="O206" s="544"/>
      <c r="P206" s="544"/>
      <c r="Q206" s="544"/>
    </row>
    <row r="207" spans="1:17" ht="13.5" thickBot="1">
      <c r="A207" s="246">
        <v>2</v>
      </c>
      <c r="B207" s="181" t="s">
        <v>165</v>
      </c>
      <c r="C207" s="184" t="s">
        <v>8</v>
      </c>
      <c r="D207" s="186">
        <v>3</v>
      </c>
      <c r="E207" s="187">
        <v>1.5</v>
      </c>
      <c r="F207" s="187">
        <v>1.5</v>
      </c>
      <c r="G207" s="188">
        <v>3</v>
      </c>
      <c r="H207" s="191" t="s">
        <v>93</v>
      </c>
      <c r="I207" s="183" t="s">
        <v>27</v>
      </c>
      <c r="J207" s="248">
        <v>30</v>
      </c>
      <c r="K207" s="247"/>
      <c r="L207" s="188">
        <v>30</v>
      </c>
      <c r="M207" s="21"/>
      <c r="N207" s="544"/>
      <c r="O207" s="544"/>
      <c r="P207" s="544"/>
      <c r="Q207" s="544"/>
    </row>
    <row r="208" spans="1:17" s="440" customFormat="1" ht="13.5" thickBot="1">
      <c r="A208" s="474"/>
      <c r="B208" s="473" t="s">
        <v>73</v>
      </c>
      <c r="C208" s="474"/>
      <c r="D208" s="475">
        <f>SUM(D205:D207)</f>
        <v>9</v>
      </c>
      <c r="E208" s="476">
        <f>SUM(E205:E207)</f>
        <v>4.5</v>
      </c>
      <c r="F208" s="439">
        <f>SUM(F205:F207)</f>
        <v>4.5</v>
      </c>
      <c r="G208" s="439">
        <f>SUM(G205:G207)</f>
        <v>9</v>
      </c>
      <c r="H208" s="477" t="s">
        <v>61</v>
      </c>
      <c r="I208" s="478" t="s">
        <v>61</v>
      </c>
      <c r="J208" s="457">
        <f>SUM(J205:J207)</f>
        <v>90</v>
      </c>
      <c r="K208" s="439"/>
      <c r="L208" s="439">
        <f>SUM(L205:L207)</f>
        <v>90</v>
      </c>
      <c r="M208" s="458"/>
      <c r="N208" s="544"/>
      <c r="O208" s="544"/>
      <c r="P208" s="544"/>
      <c r="Q208" s="544"/>
    </row>
    <row r="209" spans="1:17" s="440" customFormat="1" ht="12.75">
      <c r="A209" s="518"/>
      <c r="B209" s="517" t="s">
        <v>168</v>
      </c>
      <c r="C209" s="518"/>
      <c r="D209" s="642">
        <f>SUM(G208)</f>
        <v>9</v>
      </c>
      <c r="E209" s="519"/>
      <c r="F209" s="520"/>
      <c r="G209" s="520"/>
      <c r="H209" s="521" t="s">
        <v>61</v>
      </c>
      <c r="I209" s="522" t="s">
        <v>61</v>
      </c>
      <c r="J209" s="523"/>
      <c r="K209" s="520"/>
      <c r="L209" s="520"/>
      <c r="M209" s="466"/>
      <c r="N209" s="544"/>
      <c r="O209" s="544"/>
      <c r="P209" s="544"/>
      <c r="Q209" s="544"/>
    </row>
    <row r="210" spans="1:17" s="440" customFormat="1" ht="13.5" thickBot="1">
      <c r="A210" s="647"/>
      <c r="B210" s="524" t="s">
        <v>169</v>
      </c>
      <c r="C210" s="525"/>
      <c r="D210" s="526"/>
      <c r="E210" s="526"/>
      <c r="F210" s="526"/>
      <c r="G210" s="526"/>
      <c r="H210" s="526" t="s">
        <v>61</v>
      </c>
      <c r="I210" s="527" t="s">
        <v>61</v>
      </c>
      <c r="J210" s="528"/>
      <c r="K210" s="526"/>
      <c r="L210" s="526"/>
      <c r="M210" s="471"/>
      <c r="N210" s="544"/>
      <c r="O210" s="544"/>
      <c r="P210" s="544"/>
      <c r="Q210" s="544"/>
    </row>
    <row r="211" spans="1:17" s="396" customFormat="1" ht="13.5" thickBot="1">
      <c r="A211" s="626" t="s">
        <v>7</v>
      </c>
      <c r="B211" s="424" t="s">
        <v>190</v>
      </c>
      <c r="C211" s="424"/>
      <c r="D211" s="408"/>
      <c r="E211" s="408"/>
      <c r="F211" s="408"/>
      <c r="G211" s="408"/>
      <c r="H211" s="408"/>
      <c r="I211" s="408"/>
      <c r="J211" s="408"/>
      <c r="K211" s="408"/>
      <c r="L211" s="408"/>
      <c r="M211" s="410"/>
      <c r="N211" s="544"/>
      <c r="O211" s="544"/>
      <c r="P211" s="544"/>
      <c r="Q211" s="544"/>
    </row>
    <row r="212" spans="1:17" s="396" customFormat="1" ht="13.5" thickBot="1">
      <c r="A212" s="626" t="s">
        <v>8</v>
      </c>
      <c r="B212" s="424" t="s">
        <v>191</v>
      </c>
      <c r="C212" s="424"/>
      <c r="D212" s="408"/>
      <c r="E212" s="408"/>
      <c r="F212" s="408"/>
      <c r="G212" s="408"/>
      <c r="H212" s="408"/>
      <c r="I212" s="408"/>
      <c r="J212" s="408"/>
      <c r="K212" s="408"/>
      <c r="L212" s="408"/>
      <c r="M212" s="410"/>
      <c r="N212" s="544"/>
      <c r="O212" s="544"/>
      <c r="P212" s="544"/>
      <c r="Q212" s="544"/>
    </row>
    <row r="213" spans="1:17" ht="12.75">
      <c r="A213" s="254">
        <v>1</v>
      </c>
      <c r="B213" s="180" t="s">
        <v>227</v>
      </c>
      <c r="C213" s="176" t="s">
        <v>8</v>
      </c>
      <c r="D213" s="189">
        <v>2</v>
      </c>
      <c r="E213" s="190">
        <v>1.5</v>
      </c>
      <c r="F213" s="191">
        <v>0.5</v>
      </c>
      <c r="G213" s="191">
        <v>0.5</v>
      </c>
      <c r="H213" s="188" t="s">
        <v>100</v>
      </c>
      <c r="I213" s="182" t="s">
        <v>35</v>
      </c>
      <c r="J213" s="176">
        <v>30</v>
      </c>
      <c r="K213" s="191">
        <v>30</v>
      </c>
      <c r="L213" s="191"/>
      <c r="M213" s="48"/>
      <c r="N213" s="544"/>
      <c r="O213" s="544"/>
      <c r="P213" s="544"/>
      <c r="Q213" s="544"/>
    </row>
    <row r="214" spans="1:17" ht="12.75">
      <c r="A214" s="246">
        <v>2</v>
      </c>
      <c r="B214" s="181" t="s">
        <v>224</v>
      </c>
      <c r="C214" s="184" t="s">
        <v>8</v>
      </c>
      <c r="D214" s="186">
        <v>2</v>
      </c>
      <c r="E214" s="361">
        <v>1.5</v>
      </c>
      <c r="F214" s="188">
        <v>0.5</v>
      </c>
      <c r="G214" s="188">
        <v>2</v>
      </c>
      <c r="H214" s="188" t="s">
        <v>93</v>
      </c>
      <c r="I214" s="183" t="s">
        <v>35</v>
      </c>
      <c r="J214" s="248">
        <v>30</v>
      </c>
      <c r="K214" s="188"/>
      <c r="L214" s="188">
        <v>30</v>
      </c>
      <c r="M214" s="21"/>
      <c r="N214" s="544"/>
      <c r="O214" s="544"/>
      <c r="P214" s="544"/>
      <c r="Q214" s="544"/>
    </row>
    <row r="215" spans="1:17" ht="12.75">
      <c r="A215" s="254">
        <v>3</v>
      </c>
      <c r="B215" s="180" t="s">
        <v>228</v>
      </c>
      <c r="C215" s="176" t="s">
        <v>8</v>
      </c>
      <c r="D215" s="189">
        <v>2</v>
      </c>
      <c r="E215" s="190">
        <v>1.5</v>
      </c>
      <c r="F215" s="191">
        <v>0.5</v>
      </c>
      <c r="G215" s="191">
        <v>2</v>
      </c>
      <c r="H215" s="188" t="s">
        <v>93</v>
      </c>
      <c r="I215" s="182" t="s">
        <v>35</v>
      </c>
      <c r="J215" s="176">
        <v>30</v>
      </c>
      <c r="K215" s="191"/>
      <c r="L215" s="191">
        <v>30</v>
      </c>
      <c r="M215" s="48"/>
      <c r="N215" s="544"/>
      <c r="O215" s="544"/>
      <c r="P215" s="544"/>
      <c r="Q215" s="544"/>
    </row>
    <row r="216" spans="1:17" ht="13.5" thickBot="1">
      <c r="A216" s="254">
        <v>4</v>
      </c>
      <c r="B216" s="180" t="s">
        <v>130</v>
      </c>
      <c r="C216" s="176" t="s">
        <v>8</v>
      </c>
      <c r="D216" s="189">
        <v>12</v>
      </c>
      <c r="E216" s="190">
        <v>2</v>
      </c>
      <c r="F216" s="191">
        <v>10</v>
      </c>
      <c r="G216" s="191">
        <v>10</v>
      </c>
      <c r="H216" s="188" t="s">
        <v>93</v>
      </c>
      <c r="I216" s="182" t="s">
        <v>35</v>
      </c>
      <c r="J216" s="176">
        <v>30</v>
      </c>
      <c r="K216" s="191"/>
      <c r="L216" s="191">
        <v>30</v>
      </c>
      <c r="M216" s="279"/>
      <c r="N216" s="544"/>
      <c r="O216" s="544"/>
      <c r="P216" s="544"/>
      <c r="Q216" s="544"/>
    </row>
    <row r="217" spans="1:17" s="440" customFormat="1" ht="13.5" thickBot="1">
      <c r="A217" s="474"/>
      <c r="B217" s="473" t="s">
        <v>73</v>
      </c>
      <c r="C217" s="474"/>
      <c r="D217" s="475">
        <f>SUM(D213:D216)</f>
        <v>18</v>
      </c>
      <c r="E217" s="476">
        <f>SUM(E213:E216)</f>
        <v>6.5</v>
      </c>
      <c r="F217" s="439">
        <f>SUM(F213:F216)</f>
        <v>11.5</v>
      </c>
      <c r="G217" s="439">
        <f>SUM(G213:G216)</f>
        <v>14.5</v>
      </c>
      <c r="H217" s="477" t="s">
        <v>61</v>
      </c>
      <c r="I217" s="478" t="s">
        <v>61</v>
      </c>
      <c r="J217" s="438">
        <f>SUM(J213:J216)</f>
        <v>120</v>
      </c>
      <c r="K217" s="439">
        <f>SUM(K213:K216)</f>
        <v>30</v>
      </c>
      <c r="L217" s="439">
        <f>SUM(L213:L216)</f>
        <v>90</v>
      </c>
      <c r="M217" s="458"/>
      <c r="N217" s="544"/>
      <c r="O217" s="544"/>
      <c r="P217" s="544"/>
      <c r="Q217" s="544"/>
    </row>
    <row r="218" spans="1:17" s="440" customFormat="1" ht="12.75">
      <c r="A218" s="480"/>
      <c r="B218" s="479" t="s">
        <v>168</v>
      </c>
      <c r="C218" s="480"/>
      <c r="D218" s="789">
        <f>SUM(G217)</f>
        <v>14.5</v>
      </c>
      <c r="E218" s="481"/>
      <c r="F218" s="482"/>
      <c r="G218" s="482"/>
      <c r="H218" s="483" t="s">
        <v>61</v>
      </c>
      <c r="I218" s="484" t="s">
        <v>61</v>
      </c>
      <c r="J218" s="485"/>
      <c r="K218" s="482"/>
      <c r="L218" s="482"/>
      <c r="M218" s="534"/>
      <c r="N218" s="544"/>
      <c r="O218" s="544"/>
      <c r="P218" s="544"/>
      <c r="Q218" s="544"/>
    </row>
    <row r="219" spans="1:17" s="440" customFormat="1" ht="11.25" customHeight="1" thickBot="1">
      <c r="A219" s="487"/>
      <c r="B219" s="486" t="s">
        <v>169</v>
      </c>
      <c r="C219" s="487"/>
      <c r="D219" s="790">
        <f>SUM(D217)</f>
        <v>18</v>
      </c>
      <c r="E219" s="489"/>
      <c r="F219" s="490"/>
      <c r="G219" s="490"/>
      <c r="H219" s="491" t="s">
        <v>61</v>
      </c>
      <c r="I219" s="492" t="s">
        <v>61</v>
      </c>
      <c r="J219" s="891">
        <v>120</v>
      </c>
      <c r="K219" s="490"/>
      <c r="L219" s="490"/>
      <c r="M219" s="535"/>
      <c r="N219" s="544"/>
      <c r="O219" s="544"/>
      <c r="P219" s="544"/>
      <c r="Q219" s="544"/>
    </row>
    <row r="220" spans="1:17" s="396" customFormat="1" ht="13.5" thickBot="1">
      <c r="A220" s="626" t="s">
        <v>56</v>
      </c>
      <c r="B220" s="424" t="s">
        <v>192</v>
      </c>
      <c r="C220" s="424"/>
      <c r="D220" s="408"/>
      <c r="E220" s="408"/>
      <c r="F220" s="408"/>
      <c r="G220" s="408"/>
      <c r="H220" s="408"/>
      <c r="I220" s="408"/>
      <c r="J220" s="408"/>
      <c r="K220" s="408"/>
      <c r="L220" s="408"/>
      <c r="M220" s="529"/>
      <c r="N220" s="544"/>
      <c r="O220" s="544"/>
      <c r="P220" s="544"/>
      <c r="Q220" s="544"/>
    </row>
    <row r="221" spans="1:17" s="375" customFormat="1" ht="13.5" thickBot="1">
      <c r="A221" s="176">
        <v>1</v>
      </c>
      <c r="B221" s="378" t="s">
        <v>126</v>
      </c>
      <c r="C221" s="178" t="s">
        <v>8</v>
      </c>
      <c r="D221" s="189">
        <v>2</v>
      </c>
      <c r="E221" s="190">
        <v>1</v>
      </c>
      <c r="F221" s="191">
        <v>1</v>
      </c>
      <c r="G221" s="191">
        <v>2</v>
      </c>
      <c r="H221" s="188" t="s">
        <v>93</v>
      </c>
      <c r="I221" s="182" t="s">
        <v>27</v>
      </c>
      <c r="J221" s="204">
        <v>30</v>
      </c>
      <c r="K221" s="191"/>
      <c r="L221" s="191">
        <v>30</v>
      </c>
      <c r="M221" s="182"/>
      <c r="N221" s="747"/>
      <c r="O221" s="747"/>
      <c r="P221" s="747"/>
      <c r="Q221" s="747"/>
    </row>
    <row r="222" spans="1:17" s="375" customFormat="1" ht="13.5" thickBot="1">
      <c r="A222" s="176">
        <v>2</v>
      </c>
      <c r="B222" s="378" t="s">
        <v>145</v>
      </c>
      <c r="C222" s="178" t="s">
        <v>8</v>
      </c>
      <c r="D222" s="189">
        <v>1</v>
      </c>
      <c r="E222" s="190">
        <v>0.5</v>
      </c>
      <c r="F222" s="191">
        <v>0.5</v>
      </c>
      <c r="G222" s="191">
        <v>0.5</v>
      </c>
      <c r="H222" s="191" t="s">
        <v>92</v>
      </c>
      <c r="I222" s="182" t="s">
        <v>27</v>
      </c>
      <c r="J222" s="204">
        <v>15</v>
      </c>
      <c r="K222" s="191">
        <v>15</v>
      </c>
      <c r="L222" s="191"/>
      <c r="M222" s="182"/>
      <c r="N222" s="747"/>
      <c r="O222" s="747"/>
      <c r="P222" s="747"/>
      <c r="Q222" s="747"/>
    </row>
    <row r="223" spans="1:17" s="440" customFormat="1" ht="13.5" thickBot="1">
      <c r="A223" s="474"/>
      <c r="B223" s="473" t="s">
        <v>73</v>
      </c>
      <c r="C223" s="646"/>
      <c r="D223" s="475">
        <f>SUM(D221:D222)</f>
        <v>3</v>
      </c>
      <c r="E223" s="476">
        <f>SUM(E221:E222)</f>
        <v>1.5</v>
      </c>
      <c r="F223" s="439">
        <f>SUM(F221:F222)</f>
        <v>1.5</v>
      </c>
      <c r="G223" s="439">
        <f>SUM(G221:G222)</f>
        <v>2.5</v>
      </c>
      <c r="H223" s="477" t="s">
        <v>61</v>
      </c>
      <c r="I223" s="478" t="s">
        <v>61</v>
      </c>
      <c r="J223" s="438">
        <f>SUM(J221:J222)</f>
        <v>45</v>
      </c>
      <c r="K223" s="439">
        <f>SUM(K222)</f>
        <v>15</v>
      </c>
      <c r="L223" s="439">
        <f>SUM(L221,L222)</f>
        <v>30</v>
      </c>
      <c r="M223" s="458"/>
      <c r="N223" s="544"/>
      <c r="O223" s="544"/>
      <c r="P223" s="544"/>
      <c r="Q223" s="544"/>
    </row>
    <row r="224" spans="1:17" s="440" customFormat="1" ht="12.75">
      <c r="A224" s="480"/>
      <c r="B224" s="479" t="s">
        <v>168</v>
      </c>
      <c r="C224" s="480"/>
      <c r="D224" s="789">
        <f>SUM(G223)</f>
        <v>2.5</v>
      </c>
      <c r="E224" s="481"/>
      <c r="F224" s="482"/>
      <c r="G224" s="482"/>
      <c r="H224" s="483" t="s">
        <v>61</v>
      </c>
      <c r="I224" s="484" t="s">
        <v>61</v>
      </c>
      <c r="J224" s="485"/>
      <c r="K224" s="482"/>
      <c r="L224" s="482"/>
      <c r="M224" s="534"/>
      <c r="N224" s="544"/>
      <c r="O224" s="544"/>
      <c r="P224" s="544"/>
      <c r="Q224" s="544"/>
    </row>
    <row r="225" spans="1:17" s="440" customFormat="1" ht="13.5" thickBot="1">
      <c r="A225" s="893"/>
      <c r="B225" s="894" t="s">
        <v>169</v>
      </c>
      <c r="C225" s="893"/>
      <c r="D225" s="895"/>
      <c r="E225" s="896"/>
      <c r="F225" s="526"/>
      <c r="G225" s="526"/>
      <c r="H225" s="526" t="s">
        <v>61</v>
      </c>
      <c r="I225" s="527" t="s">
        <v>61</v>
      </c>
      <c r="J225" s="897"/>
      <c r="K225" s="526"/>
      <c r="L225" s="526"/>
      <c r="M225" s="527"/>
      <c r="N225" s="544"/>
      <c r="O225" s="544"/>
      <c r="P225" s="544"/>
      <c r="Q225" s="544"/>
    </row>
    <row r="226" spans="1:17" s="396" customFormat="1" ht="13.5" thickBot="1">
      <c r="A226" s="626" t="s">
        <v>57</v>
      </c>
      <c r="B226" s="424" t="s">
        <v>9</v>
      </c>
      <c r="C226" s="424"/>
      <c r="D226" s="408"/>
      <c r="E226" s="408"/>
      <c r="F226" s="408"/>
      <c r="G226" s="408"/>
      <c r="H226" s="408"/>
      <c r="I226" s="408"/>
      <c r="J226" s="408"/>
      <c r="K226" s="408"/>
      <c r="L226" s="408"/>
      <c r="M226" s="529"/>
      <c r="N226" s="544"/>
      <c r="O226" s="544"/>
      <c r="P226" s="544"/>
      <c r="Q226" s="544"/>
    </row>
    <row r="227" spans="1:17" s="396" customFormat="1" ht="13.5" thickBot="1">
      <c r="A227" s="620" t="s">
        <v>58</v>
      </c>
      <c r="B227" s="633"/>
      <c r="C227" s="644"/>
      <c r="D227" s="395"/>
      <c r="E227" s="634"/>
      <c r="F227" s="635"/>
      <c r="G227" s="637"/>
      <c r="H227" s="635" t="s">
        <v>61</v>
      </c>
      <c r="I227" s="635" t="s">
        <v>61</v>
      </c>
      <c r="J227" s="636"/>
      <c r="K227" s="635"/>
      <c r="L227" s="531"/>
      <c r="M227" s="657"/>
      <c r="N227" s="544"/>
      <c r="O227" s="544"/>
      <c r="P227" s="544"/>
      <c r="Q227" s="544"/>
    </row>
    <row r="228" spans="1:17" s="380" customFormat="1" ht="13.5" thickBot="1">
      <c r="A228" s="1126" t="s">
        <v>173</v>
      </c>
      <c r="B228" s="1127"/>
      <c r="C228" s="639"/>
      <c r="D228" s="1062">
        <f>SUM(D223,D217,D208)</f>
        <v>30</v>
      </c>
      <c r="E228" s="384">
        <f>SUM(E223,E217,E208)</f>
        <v>12.5</v>
      </c>
      <c r="F228" s="955">
        <f>SUM(F223,F217,F208)</f>
        <v>17.5</v>
      </c>
      <c r="G228" s="955">
        <f>SUM(G223,G217,G208)</f>
        <v>26</v>
      </c>
      <c r="H228" s="542"/>
      <c r="I228" s="541"/>
      <c r="J228" s="420">
        <f>SUM(J223,J217,J208)</f>
        <v>255</v>
      </c>
      <c r="K228" s="384">
        <f>SUM(K223,K217)</f>
        <v>45</v>
      </c>
      <c r="L228" s="385">
        <f>SUM(L223,L217,L208)</f>
        <v>210</v>
      </c>
      <c r="M228" s="494"/>
      <c r="N228" s="544"/>
      <c r="O228" s="544"/>
      <c r="P228" s="544"/>
      <c r="Q228" s="544"/>
    </row>
    <row r="229" spans="1:17" ht="12.75">
      <c r="A229" s="371"/>
      <c r="B229" s="372"/>
      <c r="C229" s="210"/>
      <c r="D229" s="210"/>
      <c r="E229" s="210"/>
      <c r="F229" s="210"/>
      <c r="G229" s="211"/>
      <c r="H229" s="211"/>
      <c r="I229" s="211"/>
      <c r="J229" s="211"/>
      <c r="K229" s="211"/>
      <c r="L229" s="211"/>
      <c r="M229" s="9"/>
      <c r="N229" s="544"/>
      <c r="O229" s="544"/>
      <c r="P229" s="544"/>
      <c r="Q229" s="544"/>
    </row>
    <row r="230" spans="1:17" ht="13.5" thickBot="1">
      <c r="A230" s="371"/>
      <c r="B230" s="372"/>
      <c r="C230" s="210"/>
      <c r="D230" s="210"/>
      <c r="E230" s="210"/>
      <c r="F230" s="210"/>
      <c r="G230" s="211"/>
      <c r="H230" s="211"/>
      <c r="I230" s="211"/>
      <c r="J230" s="211"/>
      <c r="K230" s="211"/>
      <c r="L230" s="211"/>
      <c r="M230" s="9"/>
      <c r="N230" s="544"/>
      <c r="O230" s="544"/>
      <c r="P230" s="544"/>
      <c r="Q230" s="544"/>
    </row>
    <row r="231" spans="1:17" s="380" customFormat="1" ht="13.5" thickBot="1">
      <c r="A231" s="1117" t="s">
        <v>111</v>
      </c>
      <c r="B231" s="1118"/>
      <c r="C231" s="667" t="s">
        <v>61</v>
      </c>
      <c r="D231" s="1062">
        <f>SUM(D177,D228)</f>
        <v>60</v>
      </c>
      <c r="E231" s="384">
        <f>SUM(E177,E228)</f>
        <v>27</v>
      </c>
      <c r="F231" s="955">
        <f>SUM(F177,F228)</f>
        <v>33</v>
      </c>
      <c r="G231" s="955">
        <f>SUM(G228,G177)</f>
        <v>51.5</v>
      </c>
      <c r="H231" s="542"/>
      <c r="I231" s="640"/>
      <c r="J231" s="624">
        <f>SUM(J177,J228)</f>
        <v>555</v>
      </c>
      <c r="K231" s="385">
        <f>SUM(K177,K228)</f>
        <v>105</v>
      </c>
      <c r="L231" s="385">
        <f>SUM(L177,L228)</f>
        <v>450</v>
      </c>
      <c r="M231" s="652"/>
      <c r="N231" s="544"/>
      <c r="O231" s="544"/>
      <c r="P231" s="544"/>
      <c r="Q231" s="544"/>
    </row>
    <row r="232" spans="1:17" ht="12.75">
      <c r="A232" s="737"/>
      <c r="B232" s="737"/>
      <c r="C232" s="738"/>
      <c r="D232" s="738"/>
      <c r="E232" s="738"/>
      <c r="F232" s="738"/>
      <c r="G232" s="738"/>
      <c r="H232" s="738"/>
      <c r="I232" s="738"/>
      <c r="J232" s="738"/>
      <c r="K232" s="738"/>
      <c r="L232" s="738"/>
      <c r="M232" s="707"/>
      <c r="N232" s="544"/>
      <c r="O232" s="544"/>
      <c r="P232" s="544"/>
      <c r="Q232" s="544"/>
    </row>
    <row r="233" spans="1:17" ht="12.75">
      <c r="A233" s="737"/>
      <c r="B233" s="737"/>
      <c r="C233" s="738"/>
      <c r="D233" s="738"/>
      <c r="E233" s="738"/>
      <c r="F233" s="738"/>
      <c r="G233" s="738"/>
      <c r="H233" s="738"/>
      <c r="I233" s="738"/>
      <c r="J233" s="738"/>
      <c r="K233" s="738"/>
      <c r="L233" s="738"/>
      <c r="M233" s="707"/>
      <c r="N233" s="544"/>
      <c r="O233" s="544"/>
      <c r="P233" s="544"/>
      <c r="Q233" s="544"/>
    </row>
    <row r="234" spans="1:17" ht="12.75">
      <c r="A234" s="737"/>
      <c r="B234" s="737"/>
      <c r="C234" s="738"/>
      <c r="D234" s="738"/>
      <c r="E234" s="738"/>
      <c r="F234" s="738"/>
      <c r="G234" s="738"/>
      <c r="H234" s="738"/>
      <c r="I234" s="738"/>
      <c r="J234" s="738"/>
      <c r="K234" s="738"/>
      <c r="L234" s="738"/>
      <c r="M234" s="707"/>
      <c r="N234" s="544"/>
      <c r="O234" s="544"/>
      <c r="P234" s="544"/>
      <c r="Q234" s="544"/>
    </row>
    <row r="235" spans="1:17" ht="12.75">
      <c r="A235" s="739"/>
      <c r="B235" s="740" t="s">
        <v>220</v>
      </c>
      <c r="C235" s="739"/>
      <c r="D235" s="739"/>
      <c r="E235" s="739"/>
      <c r="F235" s="739"/>
      <c r="G235" s="738"/>
      <c r="H235" s="738"/>
      <c r="I235" s="738"/>
      <c r="J235" s="738"/>
      <c r="K235" s="738"/>
      <c r="L235" s="738"/>
      <c r="M235" s="707"/>
      <c r="N235" s="544"/>
      <c r="O235" s="544"/>
      <c r="P235" s="544"/>
      <c r="Q235" s="544"/>
    </row>
    <row r="236" spans="1:17" ht="12.75">
      <c r="A236" s="739"/>
      <c r="B236" s="740" t="s">
        <v>225</v>
      </c>
      <c r="C236" s="739"/>
      <c r="D236" s="739"/>
      <c r="E236" s="739"/>
      <c r="F236" s="739"/>
      <c r="G236" s="738"/>
      <c r="H236" s="738"/>
      <c r="I236" s="738"/>
      <c r="J236" s="738"/>
      <c r="K236" s="738"/>
      <c r="L236" s="738"/>
      <c r="M236" s="707"/>
      <c r="N236" s="544"/>
      <c r="O236" s="544"/>
      <c r="P236" s="544"/>
      <c r="Q236" s="544"/>
    </row>
    <row r="237" spans="1:17" ht="12.75">
      <c r="A237" s="739"/>
      <c r="B237" s="740" t="s">
        <v>206</v>
      </c>
      <c r="C237" s="739"/>
      <c r="D237" s="739"/>
      <c r="E237" s="739"/>
      <c r="F237" s="739"/>
      <c r="G237" s="738"/>
      <c r="H237" s="738"/>
      <c r="I237" s="738"/>
      <c r="J237" s="738"/>
      <c r="K237" s="738"/>
      <c r="L237" s="738"/>
      <c r="M237" s="707"/>
      <c r="N237" s="544"/>
      <c r="O237" s="544"/>
      <c r="P237" s="544"/>
      <c r="Q237" s="544"/>
    </row>
    <row r="238" spans="1:17" ht="12.75">
      <c r="A238" s="739"/>
      <c r="B238" s="740" t="s">
        <v>218</v>
      </c>
      <c r="C238" s="739"/>
      <c r="D238" s="739"/>
      <c r="E238" s="739"/>
      <c r="F238" s="739"/>
      <c r="G238" s="738"/>
      <c r="H238" s="738"/>
      <c r="I238" s="738"/>
      <c r="J238" s="738"/>
      <c r="K238" s="738"/>
      <c r="L238" s="738"/>
      <c r="M238" s="707"/>
      <c r="N238" s="544"/>
      <c r="O238" s="544"/>
      <c r="P238" s="544"/>
      <c r="Q238" s="544"/>
    </row>
    <row r="239" spans="1:17" ht="12.75">
      <c r="A239" s="739"/>
      <c r="B239" s="740" t="s">
        <v>238</v>
      </c>
      <c r="C239" s="739"/>
      <c r="D239" s="739"/>
      <c r="E239" s="739"/>
      <c r="F239" s="739"/>
      <c r="G239" s="738"/>
      <c r="H239" s="738"/>
      <c r="I239" s="738"/>
      <c r="J239" s="738"/>
      <c r="K239" s="738"/>
      <c r="L239" s="738"/>
      <c r="M239" s="707"/>
      <c r="N239" s="544"/>
      <c r="O239" s="544"/>
      <c r="P239" s="544"/>
      <c r="Q239" s="544"/>
    </row>
    <row r="240" spans="1:17" ht="12.75">
      <c r="A240" s="737"/>
      <c r="B240" s="737"/>
      <c r="C240" s="738"/>
      <c r="D240" s="738"/>
      <c r="E240" s="738"/>
      <c r="F240" s="738"/>
      <c r="G240" s="738"/>
      <c r="H240" s="738"/>
      <c r="I240" s="738"/>
      <c r="J240" s="738"/>
      <c r="K240" s="738"/>
      <c r="L240" s="738"/>
      <c r="M240" s="707"/>
      <c r="N240" s="544"/>
      <c r="O240" s="544"/>
      <c r="P240" s="544"/>
      <c r="Q240" s="544"/>
    </row>
    <row r="241" spans="1:17" ht="16.5" thickBot="1">
      <c r="A241" s="721"/>
      <c r="B241" s="1157" t="s">
        <v>63</v>
      </c>
      <c r="C241" s="1157"/>
      <c r="D241" s="1157"/>
      <c r="E241" s="1157"/>
      <c r="F241" s="721"/>
      <c r="G241" s="734"/>
      <c r="H241" s="734"/>
      <c r="I241" s="707"/>
      <c r="J241" s="707"/>
      <c r="K241" s="707"/>
      <c r="L241" s="707"/>
      <c r="M241" s="707"/>
      <c r="N241" s="544"/>
      <c r="O241" s="544"/>
      <c r="P241" s="544"/>
      <c r="Q241" s="544"/>
    </row>
    <row r="242" spans="1:17" ht="12.75">
      <c r="A242" s="65" t="s">
        <v>0</v>
      </c>
      <c r="B242" s="66"/>
      <c r="C242" s="73"/>
      <c r="D242" s="1173" t="s">
        <v>46</v>
      </c>
      <c r="E242" s="1174"/>
      <c r="F242" s="1174"/>
      <c r="G242" s="842" t="s">
        <v>34</v>
      </c>
      <c r="H242" s="843"/>
      <c r="I242" s="75"/>
      <c r="J242" s="1161" t="s">
        <v>49</v>
      </c>
      <c r="K242" s="1162"/>
      <c r="L242" s="1162"/>
      <c r="M242" s="1163"/>
      <c r="N242" s="544"/>
      <c r="O242" s="544"/>
      <c r="P242" s="544"/>
      <c r="Q242" s="544"/>
    </row>
    <row r="243" spans="1:17" ht="12.75">
      <c r="A243" s="74"/>
      <c r="B243" s="67" t="s">
        <v>10</v>
      </c>
      <c r="C243" s="80" t="s">
        <v>59</v>
      </c>
      <c r="D243" s="299" t="s">
        <v>2</v>
      </c>
      <c r="E243" s="17" t="s">
        <v>43</v>
      </c>
      <c r="F243" s="844" t="s">
        <v>22</v>
      </c>
      <c r="G243" s="845" t="s">
        <v>47</v>
      </c>
      <c r="H243" s="8" t="s">
        <v>60</v>
      </c>
      <c r="I243" s="100" t="s">
        <v>59</v>
      </c>
      <c r="J243" s="166" t="s">
        <v>2</v>
      </c>
      <c r="K243" s="1116" t="s">
        <v>50</v>
      </c>
      <c r="L243" s="1116"/>
      <c r="M243" s="70" t="s">
        <v>152</v>
      </c>
      <c r="N243" s="544"/>
      <c r="O243" s="544"/>
      <c r="P243" s="544"/>
      <c r="Q243" s="544"/>
    </row>
    <row r="244" spans="1:17" ht="12.75">
      <c r="A244" s="4"/>
      <c r="B244" s="67" t="s">
        <v>3</v>
      </c>
      <c r="C244" s="80"/>
      <c r="D244" s="74"/>
      <c r="E244" s="17" t="s">
        <v>11</v>
      </c>
      <c r="F244" s="68" t="s">
        <v>28</v>
      </c>
      <c r="G244" s="85" t="s">
        <v>72</v>
      </c>
      <c r="H244" s="8"/>
      <c r="I244" s="77"/>
      <c r="J244" s="86"/>
      <c r="K244" s="117" t="s">
        <v>12</v>
      </c>
      <c r="L244" s="127" t="s">
        <v>13</v>
      </c>
      <c r="M244" s="79"/>
      <c r="N244" s="544"/>
      <c r="O244" s="544"/>
      <c r="P244" s="544"/>
      <c r="Q244" s="544"/>
    </row>
    <row r="245" spans="1:17" ht="12.75">
      <c r="A245" s="74"/>
      <c r="B245" s="67"/>
      <c r="C245" s="846"/>
      <c r="D245" s="74"/>
      <c r="E245" s="17" t="s">
        <v>38</v>
      </c>
      <c r="F245" s="68" t="s">
        <v>23</v>
      </c>
      <c r="G245" s="85" t="s">
        <v>25</v>
      </c>
      <c r="H245" s="846"/>
      <c r="I245" s="76"/>
      <c r="J245" s="87"/>
      <c r="K245" s="52"/>
      <c r="L245" s="95"/>
      <c r="M245" s="39"/>
      <c r="N245" s="544"/>
      <c r="O245" s="544"/>
      <c r="P245" s="544"/>
      <c r="Q245" s="544"/>
    </row>
    <row r="246" spans="1:17" ht="12.75">
      <c r="A246" s="74"/>
      <c r="B246" s="847"/>
      <c r="C246" s="848"/>
      <c r="D246" s="74"/>
      <c r="E246" s="17" t="s">
        <v>44</v>
      </c>
      <c r="F246" s="68"/>
      <c r="G246" s="85" t="s">
        <v>26</v>
      </c>
      <c r="H246" s="8"/>
      <c r="I246" s="55"/>
      <c r="J246" s="26"/>
      <c r="K246" s="52"/>
      <c r="L246" s="16"/>
      <c r="M246" s="27"/>
      <c r="N246" s="544"/>
      <c r="O246" s="544"/>
      <c r="P246" s="544"/>
      <c r="Q246" s="544"/>
    </row>
    <row r="247" spans="1:17" ht="12.75">
      <c r="A247" s="74"/>
      <c r="B247" s="847"/>
      <c r="C247" s="848"/>
      <c r="D247" s="74"/>
      <c r="E247" s="17"/>
      <c r="F247" s="68"/>
      <c r="G247" s="85"/>
      <c r="H247" s="8"/>
      <c r="I247" s="55"/>
      <c r="J247" s="26"/>
      <c r="K247" s="52"/>
      <c r="L247" s="16"/>
      <c r="M247" s="27"/>
      <c r="N247" s="544"/>
      <c r="O247" s="544"/>
      <c r="P247" s="544"/>
      <c r="Q247" s="544"/>
    </row>
    <row r="248" spans="1:17" ht="13.5" thickBot="1">
      <c r="A248" s="816"/>
      <c r="B248" s="849"/>
      <c r="C248" s="36"/>
      <c r="D248" s="816"/>
      <c r="E248" s="69"/>
      <c r="F248" s="82"/>
      <c r="G248" s="69"/>
      <c r="H248" s="36"/>
      <c r="I248" s="10"/>
      <c r="J248" s="28"/>
      <c r="K248" s="53"/>
      <c r="L248" s="23"/>
      <c r="M248" s="29"/>
      <c r="N248" s="544"/>
      <c r="O248" s="544"/>
      <c r="P248" s="544"/>
      <c r="Q248" s="544"/>
    </row>
    <row r="249" spans="1:17" s="380" customFormat="1" ht="16.5" thickBot="1">
      <c r="A249" s="1122" t="s">
        <v>76</v>
      </c>
      <c r="B249" s="1123"/>
      <c r="C249" s="603" t="s">
        <v>61</v>
      </c>
      <c r="D249" s="1057">
        <f>SUM(D63,D119,D177,D228)</f>
        <v>120</v>
      </c>
      <c r="E249" s="651">
        <f>SUM(E63,E119,E177,E228)</f>
        <v>63</v>
      </c>
      <c r="F249" s="419">
        <f>SUM(F63,F119,F177,F228)</f>
        <v>57</v>
      </c>
      <c r="G249" s="1052">
        <f>SUM(G252,G256,G260,G264,G268)</f>
        <v>103.5</v>
      </c>
      <c r="H249" s="672" t="s">
        <v>61</v>
      </c>
      <c r="I249" s="383" t="s">
        <v>61</v>
      </c>
      <c r="J249" s="624">
        <f>SUM(J63,J119,J177,J228)</f>
        <v>1582</v>
      </c>
      <c r="K249" s="624">
        <f>SUM(K63,K119,K177,K228)</f>
        <v>402</v>
      </c>
      <c r="L249" s="624">
        <f>SUM(L63,L119,L177,L228)</f>
        <v>1020</v>
      </c>
      <c r="M249" s="498">
        <f>SUM(M63,M122)</f>
        <v>160</v>
      </c>
      <c r="N249" s="544"/>
      <c r="O249" s="544"/>
      <c r="P249" s="544"/>
      <c r="Q249" s="544"/>
    </row>
    <row r="250" spans="1:17" ht="16.5" thickBot="1">
      <c r="A250" s="1136" t="s">
        <v>64</v>
      </c>
      <c r="B250" s="1137"/>
      <c r="C250" s="97"/>
      <c r="D250" s="36"/>
      <c r="E250" s="36"/>
      <c r="F250" s="36"/>
      <c r="G250" s="794"/>
      <c r="H250" s="36"/>
      <c r="I250" s="11"/>
      <c r="J250" s="101"/>
      <c r="K250" s="101"/>
      <c r="L250" s="101"/>
      <c r="M250" s="168"/>
      <c r="N250" s="544"/>
      <c r="O250" s="544"/>
      <c r="P250" s="544"/>
      <c r="Q250" s="544"/>
    </row>
    <row r="251" spans="1:17" s="396" customFormat="1" ht="13.5" thickBot="1">
      <c r="A251" s="545" t="s">
        <v>5</v>
      </c>
      <c r="B251" s="546" t="s">
        <v>188</v>
      </c>
      <c r="C251" s="795"/>
      <c r="D251" s="795"/>
      <c r="E251" s="795"/>
      <c r="F251" s="795"/>
      <c r="G251" s="796"/>
      <c r="H251" s="795"/>
      <c r="I251" s="547"/>
      <c r="J251" s="661"/>
      <c r="K251" s="661"/>
      <c r="L251" s="661"/>
      <c r="M251" s="662"/>
      <c r="N251" s="544"/>
      <c r="O251" s="544"/>
      <c r="P251" s="544"/>
      <c r="Q251" s="544"/>
    </row>
    <row r="252" spans="1:17" ht="13.5" thickBot="1">
      <c r="A252" s="797"/>
      <c r="B252" s="293" t="s">
        <v>73</v>
      </c>
      <c r="C252" s="798" t="s">
        <v>61</v>
      </c>
      <c r="D252" s="433">
        <f>SUM(D24,D89)</f>
        <v>6</v>
      </c>
      <c r="E252" s="799">
        <f>SUM(E24,E89)</f>
        <v>3</v>
      </c>
      <c r="F252" s="435">
        <f>SUM(F24,F89)</f>
        <v>3</v>
      </c>
      <c r="G252" s="956">
        <v>6</v>
      </c>
      <c r="H252" s="800" t="s">
        <v>61</v>
      </c>
      <c r="I252" s="192" t="s">
        <v>61</v>
      </c>
      <c r="J252" s="438">
        <f>SUM(J24,J89)</f>
        <v>90</v>
      </c>
      <c r="K252" s="439"/>
      <c r="L252" s="439">
        <f>SUM(L24,L89)</f>
        <v>90</v>
      </c>
      <c r="M252" s="238"/>
      <c r="N252" s="544"/>
      <c r="O252" s="544"/>
      <c r="P252" s="544"/>
      <c r="Q252" s="544"/>
    </row>
    <row r="253" spans="1:17" ht="13.5" thickBot="1">
      <c r="A253" s="801"/>
      <c r="B253" s="802" t="s">
        <v>74</v>
      </c>
      <c r="C253" s="803" t="s">
        <v>61</v>
      </c>
      <c r="D253" s="780">
        <v>6</v>
      </c>
      <c r="E253" s="804"/>
      <c r="F253" s="805"/>
      <c r="G253" s="1073"/>
      <c r="H253" s="806" t="s">
        <v>61</v>
      </c>
      <c r="I253" s="302" t="s">
        <v>61</v>
      </c>
      <c r="J253" s="568"/>
      <c r="K253" s="569"/>
      <c r="L253" s="569"/>
      <c r="M253" s="265"/>
      <c r="N253" s="544"/>
      <c r="O253" s="544"/>
      <c r="P253" s="544"/>
      <c r="Q253" s="544"/>
    </row>
    <row r="254" spans="1:17" ht="13.5" thickBot="1">
      <c r="A254" s="808"/>
      <c r="B254" s="136" t="s">
        <v>75</v>
      </c>
      <c r="C254" s="798" t="s">
        <v>61</v>
      </c>
      <c r="D254" s="433"/>
      <c r="E254" s="434"/>
      <c r="F254" s="435"/>
      <c r="G254" s="956"/>
      <c r="H254" s="800" t="s">
        <v>61</v>
      </c>
      <c r="I254" s="192" t="s">
        <v>61</v>
      </c>
      <c r="J254" s="438">
        <v>60</v>
      </c>
      <c r="K254" s="439"/>
      <c r="L254" s="439"/>
      <c r="M254" s="238"/>
      <c r="N254" s="544"/>
      <c r="O254" s="544"/>
      <c r="P254" s="544"/>
      <c r="Q254" s="544"/>
    </row>
    <row r="255" spans="1:17" s="396" customFormat="1" ht="13.5" thickBot="1">
      <c r="A255" s="406" t="s">
        <v>6</v>
      </c>
      <c r="B255" s="407" t="s">
        <v>189</v>
      </c>
      <c r="C255" s="550"/>
      <c r="D255" s="508"/>
      <c r="E255" s="508"/>
      <c r="F255" s="508"/>
      <c r="G255" s="508"/>
      <c r="H255" s="392"/>
      <c r="I255" s="395"/>
      <c r="J255" s="549"/>
      <c r="K255" s="549"/>
      <c r="L255" s="549"/>
      <c r="M255" s="515"/>
      <c r="N255" s="544"/>
      <c r="O255" s="544"/>
      <c r="P255" s="544"/>
      <c r="Q255" s="544"/>
    </row>
    <row r="256" spans="1:17" ht="13.5" thickBot="1">
      <c r="A256" s="797"/>
      <c r="B256" s="293" t="s">
        <v>73</v>
      </c>
      <c r="C256" s="810" t="s">
        <v>61</v>
      </c>
      <c r="D256" s="433">
        <f>SUM(D33,D97,D155,D208)</f>
        <v>34</v>
      </c>
      <c r="E256" s="434">
        <f>SUM(E33,E97,E155,E208)</f>
        <v>17</v>
      </c>
      <c r="F256" s="435">
        <f>SUM(F33,F97,F155,F208)</f>
        <v>17</v>
      </c>
      <c r="G256" s="956">
        <v>41</v>
      </c>
      <c r="H256" s="800" t="s">
        <v>61</v>
      </c>
      <c r="I256" s="192" t="s">
        <v>61</v>
      </c>
      <c r="J256" s="438">
        <f>SUM(J33,J97,J155,J208)</f>
        <v>420</v>
      </c>
      <c r="K256" s="439"/>
      <c r="L256" s="439">
        <f>SUM(L33,L97,L155,L208)</f>
        <v>420</v>
      </c>
      <c r="M256" s="238"/>
      <c r="N256" s="544"/>
      <c r="O256" s="544"/>
      <c r="P256" s="544"/>
      <c r="Q256" s="544"/>
    </row>
    <row r="257" spans="1:17" ht="13.5" thickBot="1">
      <c r="A257" s="797"/>
      <c r="B257" s="293" t="s">
        <v>74</v>
      </c>
      <c r="C257" s="798" t="s">
        <v>61</v>
      </c>
      <c r="D257" s="962">
        <f>SUM(G256)</f>
        <v>41</v>
      </c>
      <c r="E257" s="434"/>
      <c r="F257" s="435"/>
      <c r="G257" s="956"/>
      <c r="H257" s="800" t="s">
        <v>61</v>
      </c>
      <c r="I257" s="192" t="s">
        <v>61</v>
      </c>
      <c r="J257" s="438"/>
      <c r="K257" s="439"/>
      <c r="L257" s="439"/>
      <c r="M257" s="238"/>
      <c r="N257" s="544"/>
      <c r="O257" s="544"/>
      <c r="P257" s="544"/>
      <c r="Q257" s="544"/>
    </row>
    <row r="258" spans="1:17" ht="13.5" thickBot="1">
      <c r="A258" s="74"/>
      <c r="B258" s="134" t="s">
        <v>75</v>
      </c>
      <c r="C258" s="811" t="s">
        <v>61</v>
      </c>
      <c r="D258" s="780"/>
      <c r="E258" s="804"/>
      <c r="F258" s="805"/>
      <c r="G258" s="1073"/>
      <c r="H258" s="812" t="s">
        <v>61</v>
      </c>
      <c r="I258" s="264" t="s">
        <v>61</v>
      </c>
      <c r="J258" s="568"/>
      <c r="K258" s="569"/>
      <c r="L258" s="569"/>
      <c r="M258" s="265"/>
      <c r="N258" s="544"/>
      <c r="O258" s="544"/>
      <c r="P258" s="544"/>
      <c r="Q258" s="544"/>
    </row>
    <row r="259" spans="1:17" s="396" customFormat="1" ht="13.5" thickBot="1">
      <c r="A259" s="406" t="s">
        <v>7</v>
      </c>
      <c r="B259" s="407" t="s">
        <v>190</v>
      </c>
      <c r="C259" s="550"/>
      <c r="D259" s="508"/>
      <c r="E259" s="508"/>
      <c r="F259" s="508"/>
      <c r="G259" s="508"/>
      <c r="H259" s="508"/>
      <c r="I259" s="549"/>
      <c r="J259" s="549"/>
      <c r="K259" s="549"/>
      <c r="L259" s="549"/>
      <c r="M259" s="515"/>
      <c r="N259" s="544"/>
      <c r="O259" s="544"/>
      <c r="P259" s="544"/>
      <c r="Q259" s="544"/>
    </row>
    <row r="260" spans="1:17" ht="13.5" thickBot="1">
      <c r="A260" s="797"/>
      <c r="B260" s="293" t="s">
        <v>73</v>
      </c>
      <c r="C260" s="810" t="s">
        <v>61</v>
      </c>
      <c r="D260" s="562">
        <f>SUM(D39,D103,D160)</f>
        <v>13</v>
      </c>
      <c r="E260" s="434">
        <f>SUM(E39,E103,E160)</f>
        <v>8.5</v>
      </c>
      <c r="F260" s="435">
        <f>SUM(F39,F103,F160)</f>
        <v>4.5</v>
      </c>
      <c r="G260" s="956">
        <v>10</v>
      </c>
      <c r="H260" s="813" t="s">
        <v>61</v>
      </c>
      <c r="I260" s="303" t="s">
        <v>61</v>
      </c>
      <c r="J260" s="571">
        <f>SUM(J39,J103,J160)</f>
        <v>210</v>
      </c>
      <c r="K260" s="439">
        <f>SUM(K39,K103,K160)</f>
        <v>120</v>
      </c>
      <c r="L260" s="439">
        <f>SUM(L39,L103,L160)</f>
        <v>90</v>
      </c>
      <c r="M260" s="238"/>
      <c r="N260" s="544"/>
      <c r="O260" s="544"/>
      <c r="P260" s="544"/>
      <c r="Q260" s="544"/>
    </row>
    <row r="261" spans="1:17" ht="13.5" thickBot="1">
      <c r="A261" s="797"/>
      <c r="B261" s="293" t="s">
        <v>74</v>
      </c>
      <c r="C261" s="798" t="s">
        <v>61</v>
      </c>
      <c r="D261" s="962">
        <f>SUM(G260)</f>
        <v>10</v>
      </c>
      <c r="E261" s="434"/>
      <c r="F261" s="435"/>
      <c r="G261" s="956"/>
      <c r="H261" s="800" t="s">
        <v>61</v>
      </c>
      <c r="I261" s="192" t="s">
        <v>61</v>
      </c>
      <c r="J261" s="438"/>
      <c r="K261" s="439"/>
      <c r="L261" s="439"/>
      <c r="M261" s="238"/>
      <c r="N261" s="544"/>
      <c r="O261" s="544"/>
      <c r="P261" s="544"/>
      <c r="Q261" s="544"/>
    </row>
    <row r="262" spans="1:17" ht="13.5" thickBot="1">
      <c r="A262" s="74"/>
      <c r="B262" s="134" t="s">
        <v>75</v>
      </c>
      <c r="C262" s="811" t="s">
        <v>61</v>
      </c>
      <c r="D262" s="780"/>
      <c r="E262" s="804"/>
      <c r="F262" s="805"/>
      <c r="G262" s="1073"/>
      <c r="H262" s="812" t="s">
        <v>61</v>
      </c>
      <c r="I262" s="264" t="s">
        <v>61</v>
      </c>
      <c r="J262" s="568"/>
      <c r="K262" s="569"/>
      <c r="L262" s="569"/>
      <c r="M262" s="265"/>
      <c r="N262" s="544"/>
      <c r="O262" s="544"/>
      <c r="P262" s="544"/>
      <c r="Q262" s="544"/>
    </row>
    <row r="263" spans="1:17" s="396" customFormat="1" ht="13.5" thickBot="1">
      <c r="A263" s="406" t="s">
        <v>8</v>
      </c>
      <c r="B263" s="407" t="s">
        <v>191</v>
      </c>
      <c r="C263" s="550"/>
      <c r="D263" s="508"/>
      <c r="E263" s="508"/>
      <c r="F263" s="508"/>
      <c r="G263" s="508"/>
      <c r="H263" s="508"/>
      <c r="I263" s="549"/>
      <c r="J263" s="549"/>
      <c r="K263" s="549"/>
      <c r="L263" s="549"/>
      <c r="M263" s="515"/>
      <c r="N263" s="544"/>
      <c r="O263" s="544"/>
      <c r="P263" s="544"/>
      <c r="Q263" s="544"/>
    </row>
    <row r="264" spans="1:17" ht="13.5" thickBot="1">
      <c r="A264" s="797"/>
      <c r="B264" s="293" t="s">
        <v>73</v>
      </c>
      <c r="C264" s="810" t="s">
        <v>61</v>
      </c>
      <c r="D264" s="562">
        <f>SUM(D45,D108,D167,D217)</f>
        <v>35.5</v>
      </c>
      <c r="E264" s="815">
        <f>SUM(E45,E108,E167,E217)</f>
        <v>15</v>
      </c>
      <c r="F264" s="564">
        <f>SUM(F45,F108,F167,F217)</f>
        <v>20.5</v>
      </c>
      <c r="G264" s="957">
        <v>30</v>
      </c>
      <c r="H264" s="813" t="s">
        <v>61</v>
      </c>
      <c r="I264" s="303" t="s">
        <v>61</v>
      </c>
      <c r="J264" s="438">
        <f>SUM(J45,J108,J167,J217)</f>
        <v>300</v>
      </c>
      <c r="K264" s="439">
        <f>SUM(K45,K108,K167,K217)</f>
        <v>60</v>
      </c>
      <c r="L264" s="439">
        <f>SUM(L45,L108,L167,L217)</f>
        <v>240</v>
      </c>
      <c r="M264" s="238"/>
      <c r="N264" s="544"/>
      <c r="O264" s="544"/>
      <c r="P264" s="544"/>
      <c r="Q264" s="544"/>
    </row>
    <row r="265" spans="1:17" ht="13.5" thickBot="1">
      <c r="A265" s="797"/>
      <c r="B265" s="293" t="s">
        <v>74</v>
      </c>
      <c r="C265" s="798" t="s">
        <v>61</v>
      </c>
      <c r="D265" s="962">
        <f>SUM(G264)</f>
        <v>30</v>
      </c>
      <c r="E265" s="961"/>
      <c r="F265" s="435"/>
      <c r="G265" s="956"/>
      <c r="H265" s="800" t="s">
        <v>61</v>
      </c>
      <c r="I265" s="192" t="s">
        <v>61</v>
      </c>
      <c r="J265" s="438"/>
      <c r="K265" s="439"/>
      <c r="L265" s="439"/>
      <c r="M265" s="238"/>
      <c r="N265" s="544"/>
      <c r="O265" s="544"/>
      <c r="P265" s="544"/>
      <c r="Q265" s="544"/>
    </row>
    <row r="266" spans="1:17" ht="13.5" thickBot="1">
      <c r="A266" s="74"/>
      <c r="B266" s="134" t="s">
        <v>75</v>
      </c>
      <c r="C266" s="811" t="s">
        <v>61</v>
      </c>
      <c r="D266" s="780">
        <v>39</v>
      </c>
      <c r="E266" s="804"/>
      <c r="F266" s="805"/>
      <c r="G266" s="1073"/>
      <c r="H266" s="812" t="s">
        <v>61</v>
      </c>
      <c r="I266" s="264" t="s">
        <v>61</v>
      </c>
      <c r="J266" s="568">
        <v>300</v>
      </c>
      <c r="K266" s="569"/>
      <c r="L266" s="569"/>
      <c r="M266" s="265"/>
      <c r="N266" s="544"/>
      <c r="O266" s="544"/>
      <c r="P266" s="544"/>
      <c r="Q266" s="544"/>
    </row>
    <row r="267" spans="1:17" s="396" customFormat="1" ht="13.5" thickBot="1">
      <c r="A267" s="406" t="s">
        <v>56</v>
      </c>
      <c r="B267" s="407" t="s">
        <v>192</v>
      </c>
      <c r="C267" s="550"/>
      <c r="D267" s="508"/>
      <c r="E267" s="508"/>
      <c r="F267" s="508"/>
      <c r="G267" s="508"/>
      <c r="H267" s="508"/>
      <c r="I267" s="549"/>
      <c r="J267" s="549"/>
      <c r="K267" s="549"/>
      <c r="L267" s="549"/>
      <c r="M267" s="515"/>
      <c r="N267" s="544"/>
      <c r="O267" s="544"/>
      <c r="P267" s="544"/>
      <c r="Q267" s="544"/>
    </row>
    <row r="268" spans="1:17" ht="13.5" thickBot="1">
      <c r="A268" s="816"/>
      <c r="B268" s="293" t="s">
        <v>73</v>
      </c>
      <c r="C268" s="810" t="s">
        <v>61</v>
      </c>
      <c r="D268" s="562">
        <f>SUM(D54,D114,D172,D223)</f>
        <v>22</v>
      </c>
      <c r="E268" s="563">
        <f>SUM(E54,E114,E172,E223)</f>
        <v>13</v>
      </c>
      <c r="F268" s="564">
        <f>SUM(F54,F114,F172,F223)</f>
        <v>9</v>
      </c>
      <c r="G268" s="957">
        <v>16.5</v>
      </c>
      <c r="H268" s="813" t="s">
        <v>61</v>
      </c>
      <c r="I268" s="303" t="s">
        <v>61</v>
      </c>
      <c r="J268" s="438">
        <f>SUM(J54,J114,J172,J223)</f>
        <v>390</v>
      </c>
      <c r="K268" s="439">
        <f>SUM(K54,K114,K172,K223)</f>
        <v>210</v>
      </c>
      <c r="L268" s="439">
        <f>SUM(L54,L114,L172,L223)</f>
        <v>180</v>
      </c>
      <c r="M268" s="238"/>
      <c r="N268" s="544"/>
      <c r="O268" s="544"/>
      <c r="P268" s="544"/>
      <c r="Q268" s="544"/>
    </row>
    <row r="269" spans="1:17" ht="13.5" thickBot="1">
      <c r="A269" s="74"/>
      <c r="B269" s="802" t="s">
        <v>74</v>
      </c>
      <c r="C269" s="803" t="s">
        <v>61</v>
      </c>
      <c r="D269" s="780">
        <f>SUM(G268)</f>
        <v>16.5</v>
      </c>
      <c r="E269" s="804"/>
      <c r="F269" s="805"/>
      <c r="G269" s="1074"/>
      <c r="H269" s="806" t="s">
        <v>61</v>
      </c>
      <c r="I269" s="302" t="s">
        <v>61</v>
      </c>
      <c r="J269" s="568"/>
      <c r="K269" s="569"/>
      <c r="L269" s="569"/>
      <c r="M269" s="265"/>
      <c r="N269" s="544"/>
      <c r="O269" s="544"/>
      <c r="P269" s="544"/>
      <c r="Q269" s="544"/>
    </row>
    <row r="270" spans="1:17" ht="13.5" thickBot="1">
      <c r="A270" s="797"/>
      <c r="B270" s="136" t="s">
        <v>75</v>
      </c>
      <c r="C270" s="798" t="s">
        <v>61</v>
      </c>
      <c r="D270" s="433"/>
      <c r="E270" s="434"/>
      <c r="F270" s="435"/>
      <c r="G270" s="1075"/>
      <c r="H270" s="800" t="s">
        <v>61</v>
      </c>
      <c r="I270" s="192" t="s">
        <v>61</v>
      </c>
      <c r="J270" s="438"/>
      <c r="K270" s="439"/>
      <c r="L270" s="439"/>
      <c r="M270" s="238"/>
      <c r="N270" s="544"/>
      <c r="O270" s="544"/>
      <c r="P270" s="544"/>
      <c r="Q270" s="544"/>
    </row>
    <row r="271" spans="1:17" s="396" customFormat="1" ht="13.5" thickBot="1">
      <c r="A271" s="412" t="s">
        <v>57</v>
      </c>
      <c r="B271" s="397" t="s">
        <v>62</v>
      </c>
      <c r="C271" s="551"/>
      <c r="D271" s="663">
        <f>SUM(D58:D61)</f>
        <v>1.5</v>
      </c>
      <c r="E271" s="663">
        <f>SUM(E58:E61)</f>
        <v>1.5</v>
      </c>
      <c r="F271" s="663"/>
      <c r="G271" s="666"/>
      <c r="H271" s="552"/>
      <c r="I271" s="552"/>
      <c r="J271" s="663">
        <f>SUM(J58:J61)</f>
        <v>12</v>
      </c>
      <c r="K271" s="553">
        <v>10</v>
      </c>
      <c r="L271" s="663"/>
      <c r="M271" s="554"/>
      <c r="N271" s="544"/>
      <c r="O271" s="544"/>
      <c r="P271" s="544"/>
      <c r="Q271" s="544"/>
    </row>
    <row r="272" spans="1:17" s="396" customFormat="1" ht="13.5" thickBot="1">
      <c r="A272" s="412" t="s">
        <v>58</v>
      </c>
      <c r="B272" s="399"/>
      <c r="C272" s="664"/>
      <c r="D272" s="663">
        <v>7</v>
      </c>
      <c r="E272" s="663">
        <v>5</v>
      </c>
      <c r="F272" s="552">
        <v>2</v>
      </c>
      <c r="G272" s="668"/>
      <c r="H272" s="552"/>
      <c r="I272" s="552"/>
      <c r="J272" s="663">
        <v>160</v>
      </c>
      <c r="K272" s="663"/>
      <c r="L272" s="663"/>
      <c r="M272" s="663">
        <v>160</v>
      </c>
      <c r="N272" s="340"/>
      <c r="O272" s="544"/>
      <c r="P272" s="544"/>
      <c r="Q272" s="544"/>
    </row>
    <row r="273" spans="1:17" ht="12.75">
      <c r="A273" s="544"/>
      <c r="B273" s="544"/>
      <c r="C273" s="735"/>
      <c r="D273" s="544"/>
      <c r="E273" s="544"/>
      <c r="F273" s="544"/>
      <c r="G273" s="544"/>
      <c r="H273" s="544"/>
      <c r="I273" s="544"/>
      <c r="J273" s="340"/>
      <c r="K273" s="340"/>
      <c r="L273" s="340"/>
      <c r="M273" s="340"/>
      <c r="N273" s="340"/>
      <c r="O273" s="544"/>
      <c r="P273" s="544"/>
      <c r="Q273" s="544"/>
    </row>
    <row r="274" spans="1:17" ht="13.5" thickBot="1">
      <c r="A274" s="689"/>
      <c r="B274" s="689"/>
      <c r="C274" s="735"/>
      <c r="D274" s="544"/>
      <c r="E274" s="544"/>
      <c r="F274" s="544"/>
      <c r="G274" s="544"/>
      <c r="H274" s="544"/>
      <c r="I274" s="544"/>
      <c r="J274" s="544"/>
      <c r="K274" s="544"/>
      <c r="L274" s="544"/>
      <c r="M274" s="544"/>
      <c r="N274" s="544"/>
      <c r="O274" s="544"/>
      <c r="P274" s="544"/>
      <c r="Q274" s="544"/>
    </row>
    <row r="275" spans="1:17" ht="12.75">
      <c r="A275" s="72" t="s">
        <v>5</v>
      </c>
      <c r="B275" s="14" t="s">
        <v>33</v>
      </c>
      <c r="C275" s="51"/>
      <c r="D275" s="1140" t="s">
        <v>29</v>
      </c>
      <c r="E275" s="1141"/>
      <c r="F275" s="1142" t="s">
        <v>52</v>
      </c>
      <c r="G275" s="1141"/>
      <c r="H275" s="721"/>
      <c r="I275" s="72" t="s">
        <v>6</v>
      </c>
      <c r="J275" s="113" t="s">
        <v>21</v>
      </c>
      <c r="K275" s="114"/>
      <c r="L275" s="114"/>
      <c r="M275" s="111"/>
      <c r="N275" s="689"/>
      <c r="O275" s="689"/>
      <c r="P275" s="689"/>
      <c r="Q275" s="544"/>
    </row>
    <row r="276" spans="1:17" ht="12.75">
      <c r="A276" s="4"/>
      <c r="B276" s="836" t="s">
        <v>32</v>
      </c>
      <c r="C276" s="755"/>
      <c r="D276" s="837" t="s">
        <v>34</v>
      </c>
      <c r="E276" s="838" t="s">
        <v>51</v>
      </c>
      <c r="F276" s="58" t="s">
        <v>34</v>
      </c>
      <c r="G276" s="90" t="s">
        <v>51</v>
      </c>
      <c r="H276" s="707"/>
      <c r="I276" s="55"/>
      <c r="J276" s="116" t="s">
        <v>24</v>
      </c>
      <c r="K276" s="8"/>
      <c r="L276" s="8"/>
      <c r="M276" s="112" t="s">
        <v>51</v>
      </c>
      <c r="N276" s="544"/>
      <c r="O276" s="692"/>
      <c r="P276" s="692"/>
      <c r="Q276" s="544"/>
    </row>
    <row r="277" spans="1:17" ht="13.5" thickBot="1">
      <c r="A277" s="10"/>
      <c r="B277" s="839" t="s">
        <v>66</v>
      </c>
      <c r="C277" s="840"/>
      <c r="D277" s="837"/>
      <c r="E277" s="841"/>
      <c r="F277" s="6"/>
      <c r="G277" s="27"/>
      <c r="H277" s="707"/>
      <c r="I277" s="55"/>
      <c r="J277" s="115" t="s">
        <v>20</v>
      </c>
      <c r="K277" s="50"/>
      <c r="L277" s="50"/>
      <c r="M277" s="27"/>
      <c r="N277" s="544"/>
      <c r="O277" s="689"/>
      <c r="P277" s="689"/>
      <c r="Q277" s="544"/>
    </row>
    <row r="278" spans="1:17" ht="13.5" thickBot="1">
      <c r="A278" s="10"/>
      <c r="B278" s="1030" t="s">
        <v>67</v>
      </c>
      <c r="C278" s="1031"/>
      <c r="D278" s="1001">
        <f>SUM(D249)</f>
        <v>120</v>
      </c>
      <c r="E278" s="1032">
        <v>1</v>
      </c>
      <c r="F278" s="239">
        <f>SUM(J249)</f>
        <v>1582</v>
      </c>
      <c r="G278" s="267">
        <v>1</v>
      </c>
      <c r="H278" s="707"/>
      <c r="I278" s="1138" t="s">
        <v>53</v>
      </c>
      <c r="J278" s="1139"/>
      <c r="K278" s="1139"/>
      <c r="L278" s="1139"/>
      <c r="M278" s="21"/>
      <c r="N278" s="544"/>
      <c r="O278" s="544"/>
      <c r="P278" s="544"/>
      <c r="Q278" s="544"/>
    </row>
    <row r="279" spans="1:17" ht="14.25">
      <c r="A279" s="55">
        <v>1</v>
      </c>
      <c r="B279" s="1033" t="s">
        <v>16</v>
      </c>
      <c r="C279" s="946"/>
      <c r="D279" s="983"/>
      <c r="E279" s="1034"/>
      <c r="F279" s="266"/>
      <c r="G279" s="265"/>
      <c r="H279" s="707"/>
      <c r="I279" s="693"/>
      <c r="J279" s="211" t="s">
        <v>193</v>
      </c>
      <c r="K279" s="211"/>
      <c r="L279" s="211"/>
      <c r="M279" s="694">
        <v>1</v>
      </c>
      <c r="N279" s="544"/>
      <c r="O279" s="544"/>
      <c r="P279" s="544"/>
      <c r="Q279" s="544"/>
    </row>
    <row r="280" spans="1:17" ht="14.25">
      <c r="A280" s="44"/>
      <c r="B280" s="1035" t="s">
        <v>78</v>
      </c>
      <c r="C280" s="996"/>
      <c r="D280" s="1008">
        <f>SUM(E63,E119,E177,E228)</f>
        <v>63</v>
      </c>
      <c r="E280" s="986">
        <v>0.52</v>
      </c>
      <c r="F280" s="366"/>
      <c r="G280" s="268"/>
      <c r="H280" s="707"/>
      <c r="I280" s="695"/>
      <c r="J280" s="211"/>
      <c r="K280" s="211"/>
      <c r="L280" s="211"/>
      <c r="M280" s="694"/>
      <c r="N280" s="544"/>
      <c r="O280" s="544"/>
      <c r="P280" s="544"/>
      <c r="Q280" s="544"/>
    </row>
    <row r="281" spans="1:17" ht="14.25">
      <c r="A281" s="123">
        <v>2</v>
      </c>
      <c r="B281" s="1036" t="s">
        <v>14</v>
      </c>
      <c r="C281" s="991"/>
      <c r="D281" s="989">
        <f>SUM(D256,D260)</f>
        <v>47</v>
      </c>
      <c r="E281" s="990">
        <v>0.4248</v>
      </c>
      <c r="F281" s="269">
        <f>SUM(J256,J260)</f>
        <v>630</v>
      </c>
      <c r="G281" s="369">
        <v>0.386</v>
      </c>
      <c r="H281" s="707"/>
      <c r="I281" s="695"/>
      <c r="J281" s="211"/>
      <c r="K281" s="211"/>
      <c r="L281" s="211"/>
      <c r="M281" s="694"/>
      <c r="N281" s="544"/>
      <c r="O281" s="544"/>
      <c r="P281" s="544"/>
      <c r="Q281" s="544"/>
    </row>
    <row r="282" spans="1:17" ht="14.25">
      <c r="A282" s="60">
        <v>3</v>
      </c>
      <c r="B282" s="1037" t="s">
        <v>17</v>
      </c>
      <c r="C282" s="994"/>
      <c r="D282" s="992"/>
      <c r="E282" s="1009"/>
      <c r="F282" s="270"/>
      <c r="G282" s="367"/>
      <c r="H282" s="707"/>
      <c r="I282" s="695"/>
      <c r="J282" s="1144"/>
      <c r="K282" s="1145"/>
      <c r="L282" s="1149"/>
      <c r="M282" s="694"/>
      <c r="N282" s="544"/>
      <c r="O282" s="544"/>
      <c r="P282" s="544"/>
      <c r="Q282" s="544"/>
    </row>
    <row r="283" spans="1:17" ht="14.25">
      <c r="A283" s="44"/>
      <c r="B283" s="1035" t="s">
        <v>18</v>
      </c>
      <c r="C283" s="996"/>
      <c r="D283" s="995">
        <f>SUM(G249)</f>
        <v>103.5</v>
      </c>
      <c r="E283" s="986">
        <v>0.778</v>
      </c>
      <c r="F283" s="271"/>
      <c r="G283" s="368"/>
      <c r="H283" s="707"/>
      <c r="I283" s="695"/>
      <c r="J283" s="1144"/>
      <c r="K283" s="1145"/>
      <c r="L283" s="1149"/>
      <c r="M283" s="694"/>
      <c r="N283" s="544"/>
      <c r="O283" s="544"/>
      <c r="P283" s="544"/>
      <c r="Q283" s="544"/>
    </row>
    <row r="284" spans="1:17" ht="14.25">
      <c r="A284" s="60">
        <v>4</v>
      </c>
      <c r="B284" s="1037" t="s">
        <v>19</v>
      </c>
      <c r="C284" s="994"/>
      <c r="D284" s="992"/>
      <c r="E284" s="1009"/>
      <c r="F284" s="270"/>
      <c r="G284" s="367"/>
      <c r="H284" s="707"/>
      <c r="I284" s="695"/>
      <c r="J284" s="1144"/>
      <c r="K284" s="1145"/>
      <c r="L284" s="1149"/>
      <c r="M284" s="694"/>
      <c r="N284" s="544"/>
      <c r="O284" s="544"/>
      <c r="P284" s="544"/>
      <c r="Q284" s="544"/>
    </row>
    <row r="285" spans="1:17" ht="14.25">
      <c r="A285" s="44"/>
      <c r="B285" s="1035" t="s">
        <v>15</v>
      </c>
      <c r="C285" s="996"/>
      <c r="D285" s="995">
        <v>0</v>
      </c>
      <c r="E285" s="1010">
        <v>0</v>
      </c>
      <c r="F285" s="271">
        <v>0</v>
      </c>
      <c r="G285" s="368">
        <v>0</v>
      </c>
      <c r="H285" s="707"/>
      <c r="I285" s="695"/>
      <c r="J285" s="1144"/>
      <c r="K285" s="1145"/>
      <c r="L285" s="1149"/>
      <c r="M285" s="694"/>
      <c r="N285" s="544"/>
      <c r="O285" s="544"/>
      <c r="P285" s="544"/>
      <c r="Q285" s="544"/>
    </row>
    <row r="286" spans="1:17" ht="14.25">
      <c r="A286" s="33">
        <v>5</v>
      </c>
      <c r="B286" s="1036" t="s">
        <v>77</v>
      </c>
      <c r="C286" s="1019"/>
      <c r="D286" s="1020">
        <f>SUM(D22,D45,D54,D62,D88,D108,D114,D118,D167,D172,D217,D223)</f>
        <v>69.5</v>
      </c>
      <c r="E286" s="1021">
        <v>0.55</v>
      </c>
      <c r="F286" s="269">
        <f>SUM(J22,J45,J54,J62,J88,J108,J114,J118,J167,J172,J217,J223)</f>
        <v>910</v>
      </c>
      <c r="G286" s="369">
        <v>0.588</v>
      </c>
      <c r="H286" s="707"/>
      <c r="I286" s="695"/>
      <c r="J286" s="1150"/>
      <c r="K286" s="1151"/>
      <c r="L286" s="1151"/>
      <c r="M286" s="252"/>
      <c r="N286" s="544"/>
      <c r="O286" s="544"/>
      <c r="P286" s="544"/>
      <c r="Q286" s="544"/>
    </row>
    <row r="287" spans="1:17" ht="14.25">
      <c r="A287" s="91">
        <v>6</v>
      </c>
      <c r="B287" s="1038" t="s">
        <v>55</v>
      </c>
      <c r="C287" s="1019"/>
      <c r="D287" s="1020">
        <v>7</v>
      </c>
      <c r="E287" s="1021">
        <v>0.052</v>
      </c>
      <c r="F287" s="269">
        <v>160</v>
      </c>
      <c r="G287" s="369">
        <v>0.1</v>
      </c>
      <c r="H287" s="544"/>
      <c r="I287" s="208"/>
      <c r="J287" s="1152"/>
      <c r="K287" s="1153"/>
      <c r="L287" s="1153"/>
      <c r="M287" s="279"/>
      <c r="N287" s="544"/>
      <c r="O287" s="544"/>
      <c r="P287" s="544"/>
      <c r="Q287" s="544"/>
    </row>
    <row r="288" spans="1:17" ht="15" thickBot="1">
      <c r="A288" s="88">
        <v>7</v>
      </c>
      <c r="B288" s="1039" t="s">
        <v>54</v>
      </c>
      <c r="C288" s="1027"/>
      <c r="D288" s="1028">
        <v>0</v>
      </c>
      <c r="E288" s="1029">
        <v>0</v>
      </c>
      <c r="F288" s="263">
        <v>0</v>
      </c>
      <c r="G288" s="370">
        <v>0</v>
      </c>
      <c r="H288" s="544"/>
      <c r="I288" s="1146" t="s">
        <v>65</v>
      </c>
      <c r="J288" s="1147"/>
      <c r="K288" s="1147"/>
      <c r="L288" s="1147"/>
      <c r="M288" s="696">
        <f>SUM(M279:M287)</f>
        <v>1</v>
      </c>
      <c r="N288" s="544"/>
      <c r="O288" s="544"/>
      <c r="P288" s="544"/>
      <c r="Q288" s="544"/>
    </row>
    <row r="289" spans="1:19" ht="12.75">
      <c r="A289" s="707"/>
      <c r="B289" s="544"/>
      <c r="C289" s="544"/>
      <c r="D289" s="544"/>
      <c r="E289" s="544"/>
      <c r="F289" s="544"/>
      <c r="G289" s="544"/>
      <c r="H289" s="544"/>
      <c r="I289" s="544"/>
      <c r="J289" s="544"/>
      <c r="K289" s="544"/>
      <c r="L289" s="544"/>
      <c r="M289" s="544"/>
      <c r="N289" s="544"/>
      <c r="O289" s="544"/>
      <c r="P289" s="544"/>
      <c r="Q289" s="544"/>
      <c r="R289" s="544"/>
      <c r="S289" s="544"/>
    </row>
    <row r="290" spans="1:19" ht="12.75" customHeight="1">
      <c r="A290" s="544"/>
      <c r="B290" s="1154" t="s">
        <v>79</v>
      </c>
      <c r="C290" s="1154"/>
      <c r="D290" s="1154"/>
      <c r="E290" s="1154"/>
      <c r="F290" s="1154"/>
      <c r="G290" s="1154"/>
      <c r="H290" s="544"/>
      <c r="I290" s="544"/>
      <c r="J290" s="544"/>
      <c r="K290" s="544"/>
      <c r="L290" s="544"/>
      <c r="M290" s="544"/>
      <c r="N290" s="544"/>
      <c r="O290" s="544"/>
      <c r="P290" s="544"/>
      <c r="Q290" s="544"/>
      <c r="R290" s="544"/>
      <c r="S290" s="544"/>
    </row>
    <row r="291" spans="1:19" ht="12.75">
      <c r="A291" s="544"/>
      <c r="B291" s="1154"/>
      <c r="C291" s="1154"/>
      <c r="D291" s="1154"/>
      <c r="E291" s="1154"/>
      <c r="F291" s="1154"/>
      <c r="G291" s="1154"/>
      <c r="H291" s="544"/>
      <c r="I291" s="544"/>
      <c r="J291" s="544"/>
      <c r="K291" s="544"/>
      <c r="L291" s="544"/>
      <c r="M291" s="544"/>
      <c r="N291" s="544"/>
      <c r="O291" s="544"/>
      <c r="P291" s="544"/>
      <c r="Q291" s="544"/>
      <c r="R291" s="544"/>
      <c r="S291" s="544"/>
    </row>
    <row r="292" spans="1:19" ht="12.75">
      <c r="A292" s="544"/>
      <c r="B292" s="1154"/>
      <c r="C292" s="1154"/>
      <c r="D292" s="1154"/>
      <c r="E292" s="1154"/>
      <c r="F292" s="1154"/>
      <c r="G292" s="1154"/>
      <c r="H292" s="544"/>
      <c r="I292" s="544"/>
      <c r="J292" s="544"/>
      <c r="K292" s="544"/>
      <c r="L292" s="544"/>
      <c r="M292" s="544"/>
      <c r="N292" s="544"/>
      <c r="O292" s="544"/>
      <c r="P292" s="544"/>
      <c r="Q292" s="544"/>
      <c r="R292" s="544"/>
      <c r="S292" s="544"/>
    </row>
    <row r="293" spans="1:19" ht="12.75">
      <c r="A293" s="544"/>
      <c r="B293" s="1054"/>
      <c r="C293" s="1054"/>
      <c r="D293" s="1054"/>
      <c r="E293" s="1054"/>
      <c r="F293" s="1054"/>
      <c r="G293" s="1054"/>
      <c r="H293" s="544"/>
      <c r="I293" s="544"/>
      <c r="J293" s="544"/>
      <c r="K293" s="544"/>
      <c r="L293" s="544"/>
      <c r="M293" s="544"/>
      <c r="N293" s="544"/>
      <c r="O293" s="544"/>
      <c r="P293" s="544"/>
      <c r="Q293" s="544"/>
      <c r="R293" s="544"/>
      <c r="S293" s="544"/>
    </row>
    <row r="294" spans="1:19" ht="12.75">
      <c r="A294" s="2"/>
      <c r="B294" s="1054"/>
      <c r="C294" s="1054"/>
      <c r="D294" s="1054"/>
      <c r="E294" s="1054"/>
      <c r="F294" s="1054"/>
      <c r="G294" s="1054"/>
      <c r="H294" s="544"/>
      <c r="I294" s="544"/>
      <c r="J294" s="544"/>
      <c r="K294" s="544"/>
      <c r="L294" s="544"/>
      <c r="M294" s="544"/>
      <c r="N294" s="544"/>
      <c r="O294" s="544"/>
      <c r="P294" s="544"/>
      <c r="Q294" s="544"/>
      <c r="R294" s="544"/>
      <c r="S294" s="544"/>
    </row>
    <row r="295" spans="1:19" s="2" customFormat="1" ht="12.75">
      <c r="A295" s="689"/>
      <c r="B295" s="1054"/>
      <c r="C295" s="1054"/>
      <c r="D295" s="1054"/>
      <c r="E295" s="1054"/>
      <c r="F295" s="1054"/>
      <c r="G295" s="1054"/>
      <c r="H295" s="689"/>
      <c r="I295" s="689"/>
      <c r="J295" s="689"/>
      <c r="K295" s="689"/>
      <c r="L295" s="689"/>
      <c r="M295" s="689"/>
      <c r="N295" s="689"/>
      <c r="O295" s="689"/>
      <c r="P295" s="689"/>
      <c r="Q295" s="689"/>
      <c r="R295" s="689"/>
      <c r="S295" s="689"/>
    </row>
    <row r="296" spans="1:19" s="2" customFormat="1" ht="12.75">
      <c r="A296" s="689"/>
      <c r="B296" s="1054"/>
      <c r="C296" s="1054"/>
      <c r="D296" s="1054"/>
      <c r="E296" s="1054"/>
      <c r="F296" s="1054"/>
      <c r="G296" s="1054"/>
      <c r="H296" s="689"/>
      <c r="I296" s="689"/>
      <c r="J296" s="689"/>
      <c r="K296" s="689"/>
      <c r="L296" s="689"/>
      <c r="M296" s="689"/>
      <c r="N296" s="689"/>
      <c r="O296" s="689"/>
      <c r="P296" s="689"/>
      <c r="Q296" s="689"/>
      <c r="R296" s="689"/>
      <c r="S296" s="689"/>
    </row>
    <row r="297" spans="1:19" s="2" customFormat="1" ht="12.75">
      <c r="A297" s="689"/>
      <c r="B297" s="1054"/>
      <c r="C297" s="1054"/>
      <c r="D297" s="1054"/>
      <c r="E297" s="1054"/>
      <c r="F297" s="1054"/>
      <c r="G297" s="1054"/>
      <c r="H297" s="689"/>
      <c r="I297" s="689"/>
      <c r="J297" s="689"/>
      <c r="K297" s="689"/>
      <c r="L297" s="689"/>
      <c r="M297" s="689"/>
      <c r="N297" s="689"/>
      <c r="O297" s="689"/>
      <c r="P297" s="689"/>
      <c r="Q297" s="689"/>
      <c r="R297" s="689"/>
      <c r="S297" s="689"/>
    </row>
    <row r="298" spans="1:19" ht="12.75">
      <c r="A298" s="544"/>
      <c r="B298" s="544"/>
      <c r="C298" s="544"/>
      <c r="D298" s="544"/>
      <c r="E298" s="544"/>
      <c r="F298" s="544"/>
      <c r="G298" s="544"/>
      <c r="H298" s="733" t="s">
        <v>242</v>
      </c>
      <c r="I298" s="544"/>
      <c r="J298" s="544"/>
      <c r="K298" s="544"/>
      <c r="L298" s="544"/>
      <c r="M298" s="544"/>
      <c r="N298" s="544"/>
      <c r="O298" s="544"/>
      <c r="P298" s="544"/>
      <c r="Q298" s="544"/>
      <c r="R298" s="544"/>
      <c r="S298" s="544"/>
    </row>
    <row r="299" spans="1:19" ht="12.75">
      <c r="A299" s="544"/>
      <c r="B299" s="544"/>
      <c r="C299" s="544"/>
      <c r="D299" s="544"/>
      <c r="E299" s="544"/>
      <c r="F299" s="544"/>
      <c r="G299" s="544"/>
      <c r="H299" s="544"/>
      <c r="I299" s="544"/>
      <c r="J299" s="544"/>
      <c r="K299" s="544"/>
      <c r="L299" s="544"/>
      <c r="M299" s="544"/>
      <c r="N299" s="544"/>
      <c r="O299" s="544"/>
      <c r="P299" s="544"/>
      <c r="Q299" s="544"/>
      <c r="R299" s="544"/>
      <c r="S299" s="544"/>
    </row>
    <row r="300" spans="1:19" ht="12.75">
      <c r="A300" s="544"/>
      <c r="B300" s="544"/>
      <c r="C300" s="544"/>
      <c r="D300" s="544"/>
      <c r="E300" s="544"/>
      <c r="F300" s="544"/>
      <c r="G300" s="544"/>
      <c r="H300" s="544"/>
      <c r="I300" s="544"/>
      <c r="J300" s="544"/>
      <c r="K300" s="544"/>
      <c r="L300" s="544"/>
      <c r="M300" s="544"/>
      <c r="N300" s="544"/>
      <c r="O300" s="544"/>
      <c r="P300" s="544"/>
      <c r="Q300" s="544"/>
      <c r="R300" s="544"/>
      <c r="S300" s="544"/>
    </row>
    <row r="301" spans="1:19" ht="12.75">
      <c r="A301" s="544"/>
      <c r="B301" s="544"/>
      <c r="C301" s="544"/>
      <c r="D301" s="544"/>
      <c r="E301" s="544"/>
      <c r="F301" s="544"/>
      <c r="G301" s="544"/>
      <c r="H301" s="544"/>
      <c r="I301" s="544"/>
      <c r="J301" s="544"/>
      <c r="K301" s="544"/>
      <c r="L301" s="544"/>
      <c r="M301" s="544"/>
      <c r="N301" s="544"/>
      <c r="O301" s="544"/>
      <c r="P301" s="544"/>
      <c r="Q301" s="544"/>
      <c r="R301" s="544"/>
      <c r="S301" s="544"/>
    </row>
    <row r="302" spans="8:17" ht="12.75">
      <c r="H302" s="544"/>
      <c r="N302" s="544"/>
      <c r="O302" s="544"/>
      <c r="P302" s="544"/>
      <c r="Q302" s="544"/>
    </row>
    <row r="303" spans="14:17" ht="12.75">
      <c r="N303" s="544"/>
      <c r="O303" s="544"/>
      <c r="P303" s="544"/>
      <c r="Q303" s="544"/>
    </row>
    <row r="304" spans="14:17" ht="12.75">
      <c r="N304" s="544"/>
      <c r="O304" s="544"/>
      <c r="P304" s="544"/>
      <c r="Q304" s="544"/>
    </row>
    <row r="305" spans="14:17" ht="12.75">
      <c r="N305" s="544"/>
      <c r="O305" s="544"/>
      <c r="P305" s="544"/>
      <c r="Q305" s="544"/>
    </row>
    <row r="306" spans="14:17" ht="12.75">
      <c r="N306" s="544"/>
      <c r="O306" s="544"/>
      <c r="P306" s="544"/>
      <c r="Q306" s="544"/>
    </row>
    <row r="307" spans="14:17" ht="12.75">
      <c r="N307" s="544"/>
      <c r="O307" s="544"/>
      <c r="P307" s="544"/>
      <c r="Q307" s="544"/>
    </row>
    <row r="308" spans="14:17" ht="12.75">
      <c r="N308" s="544"/>
      <c r="O308" s="544"/>
      <c r="P308" s="544"/>
      <c r="Q308" s="544"/>
    </row>
    <row r="309" spans="14:17" ht="12.75">
      <c r="N309" s="544"/>
      <c r="O309" s="544"/>
      <c r="P309" s="544"/>
      <c r="Q309" s="544"/>
    </row>
    <row r="310" spans="14:17" ht="12.75">
      <c r="N310" s="544"/>
      <c r="O310" s="544"/>
      <c r="P310" s="544"/>
      <c r="Q310" s="544"/>
    </row>
    <row r="311" spans="14:17" ht="12.75">
      <c r="N311" s="544"/>
      <c r="O311" s="544"/>
      <c r="P311" s="544"/>
      <c r="Q311" s="544"/>
    </row>
    <row r="312" spans="14:17" ht="12.75">
      <c r="N312" s="544"/>
      <c r="O312" s="544"/>
      <c r="P312" s="544"/>
      <c r="Q312" s="544"/>
    </row>
    <row r="313" spans="14:17" ht="12.75">
      <c r="N313" s="544"/>
      <c r="O313" s="544"/>
      <c r="P313" s="544"/>
      <c r="Q313" s="544"/>
    </row>
    <row r="314" spans="14:17" ht="12.75">
      <c r="N314" s="544"/>
      <c r="O314" s="544"/>
      <c r="P314" s="544"/>
      <c r="Q314" s="544"/>
    </row>
    <row r="315" spans="14:17" ht="12.75">
      <c r="N315" s="544"/>
      <c r="O315" s="544"/>
      <c r="P315" s="544"/>
      <c r="Q315" s="544"/>
    </row>
    <row r="316" spans="14:17" ht="12.75">
      <c r="N316" s="544"/>
      <c r="O316" s="544"/>
      <c r="P316" s="544"/>
      <c r="Q316" s="544"/>
    </row>
    <row r="317" spans="14:17" ht="12.75">
      <c r="N317" s="544"/>
      <c r="O317" s="544"/>
      <c r="P317" s="544"/>
      <c r="Q317" s="544"/>
    </row>
    <row r="318" spans="14:17" ht="12.75">
      <c r="N318" s="544"/>
      <c r="O318" s="544"/>
      <c r="P318" s="544"/>
      <c r="Q318" s="544"/>
    </row>
    <row r="319" spans="14:17" ht="12.75">
      <c r="N319" s="544"/>
      <c r="O319" s="544"/>
      <c r="P319" s="544"/>
      <c r="Q319" s="544"/>
    </row>
    <row r="320" spans="14:17" ht="12.75">
      <c r="N320" s="544"/>
      <c r="O320" s="544"/>
      <c r="P320" s="544"/>
      <c r="Q320" s="544"/>
    </row>
    <row r="321" spans="14:17" ht="12.75">
      <c r="N321" s="544"/>
      <c r="O321" s="544"/>
      <c r="P321" s="544"/>
      <c r="Q321" s="544"/>
    </row>
    <row r="322" spans="14:17" ht="12.75">
      <c r="N322" s="544"/>
      <c r="O322" s="544"/>
      <c r="P322" s="544"/>
      <c r="Q322" s="544"/>
    </row>
    <row r="323" spans="14:17" ht="12.75">
      <c r="N323" s="544"/>
      <c r="O323" s="544"/>
      <c r="P323" s="544"/>
      <c r="Q323" s="544"/>
    </row>
    <row r="324" spans="14:17" ht="12.75">
      <c r="N324" s="544"/>
      <c r="O324" s="544"/>
      <c r="P324" s="544"/>
      <c r="Q324" s="544"/>
    </row>
    <row r="325" spans="14:17" ht="12.75">
      <c r="N325" s="544"/>
      <c r="O325" s="544"/>
      <c r="P325" s="544"/>
      <c r="Q325" s="544"/>
    </row>
    <row r="326" spans="14:17" ht="12.75">
      <c r="N326" s="544"/>
      <c r="O326" s="544"/>
      <c r="P326" s="544"/>
      <c r="Q326" s="544"/>
    </row>
    <row r="327" spans="14:17" ht="12.75">
      <c r="N327" s="544"/>
      <c r="O327" s="544"/>
      <c r="P327" s="544"/>
      <c r="Q327" s="544"/>
    </row>
    <row r="328" spans="14:17" ht="12.75">
      <c r="N328" s="544"/>
      <c r="O328" s="544"/>
      <c r="P328" s="544"/>
      <c r="Q328" s="544"/>
    </row>
    <row r="329" spans="14:17" ht="12.75">
      <c r="N329" s="544"/>
      <c r="O329" s="544"/>
      <c r="P329" s="544"/>
      <c r="Q329" s="544"/>
    </row>
    <row r="330" spans="14:17" ht="12.75">
      <c r="N330" s="544"/>
      <c r="O330" s="544"/>
      <c r="P330" s="544"/>
      <c r="Q330" s="544"/>
    </row>
    <row r="331" spans="14:17" ht="12.75">
      <c r="N331" s="544"/>
      <c r="O331" s="544"/>
      <c r="P331" s="544"/>
      <c r="Q331" s="544"/>
    </row>
    <row r="332" spans="14:17" ht="12.75">
      <c r="N332" s="544"/>
      <c r="O332" s="544"/>
      <c r="P332" s="544"/>
      <c r="Q332" s="544"/>
    </row>
    <row r="333" spans="14:17" ht="12.75">
      <c r="N333" s="544"/>
      <c r="O333" s="544"/>
      <c r="P333" s="544"/>
      <c r="Q333" s="544"/>
    </row>
    <row r="334" spans="14:17" ht="12.75">
      <c r="N334" s="544"/>
      <c r="O334" s="544"/>
      <c r="P334" s="544"/>
      <c r="Q334" s="544"/>
    </row>
    <row r="335" spans="14:17" ht="12.75">
      <c r="N335" s="544"/>
      <c r="O335" s="544"/>
      <c r="P335" s="544"/>
      <c r="Q335" s="544"/>
    </row>
    <row r="336" spans="14:17" ht="12.75">
      <c r="N336" s="544"/>
      <c r="O336" s="544"/>
      <c r="P336" s="544"/>
      <c r="Q336" s="544"/>
    </row>
    <row r="337" spans="14:17" ht="12.75">
      <c r="N337" s="544"/>
      <c r="O337" s="544"/>
      <c r="P337" s="544"/>
      <c r="Q337" s="544"/>
    </row>
    <row r="338" spans="14:17" ht="12.75">
      <c r="N338" s="544"/>
      <c r="O338" s="544"/>
      <c r="P338" s="544"/>
      <c r="Q338" s="544"/>
    </row>
    <row r="339" spans="14:17" ht="12.75">
      <c r="N339" s="544"/>
      <c r="O339" s="544"/>
      <c r="P339" s="544"/>
      <c r="Q339" s="544"/>
    </row>
    <row r="340" spans="14:17" ht="12.75">
      <c r="N340" s="544"/>
      <c r="O340" s="544"/>
      <c r="P340" s="544"/>
      <c r="Q340" s="544"/>
    </row>
    <row r="341" spans="14:17" ht="12.75">
      <c r="N341" s="544"/>
      <c r="O341" s="544"/>
      <c r="P341" s="544"/>
      <c r="Q341" s="544"/>
    </row>
    <row r="342" spans="14:17" ht="12.75">
      <c r="N342" s="544"/>
      <c r="O342" s="544"/>
      <c r="P342" s="544"/>
      <c r="Q342" s="544"/>
    </row>
    <row r="343" spans="14:17" ht="12.75">
      <c r="N343" s="544"/>
      <c r="O343" s="544"/>
      <c r="P343" s="544"/>
      <c r="Q343" s="544"/>
    </row>
    <row r="344" spans="14:17" ht="12.75">
      <c r="N344" s="544"/>
      <c r="O344" s="544"/>
      <c r="P344" s="544"/>
      <c r="Q344" s="544"/>
    </row>
    <row r="345" spans="14:17" ht="12.75">
      <c r="N345" s="544"/>
      <c r="O345" s="544"/>
      <c r="P345" s="544"/>
      <c r="Q345" s="544"/>
    </row>
    <row r="346" spans="14:17" ht="12.75">
      <c r="N346" s="544"/>
      <c r="O346" s="544"/>
      <c r="P346" s="544"/>
      <c r="Q346" s="544"/>
    </row>
    <row r="347" spans="14:17" ht="12.75">
      <c r="N347" s="544"/>
      <c r="O347" s="544"/>
      <c r="P347" s="544"/>
      <c r="Q347" s="544"/>
    </row>
    <row r="348" spans="14:17" ht="12.75">
      <c r="N348" s="544"/>
      <c r="O348" s="544"/>
      <c r="P348" s="544"/>
      <c r="Q348" s="544"/>
    </row>
    <row r="349" spans="14:17" ht="12.75">
      <c r="N349" s="544"/>
      <c r="O349" s="544"/>
      <c r="P349" s="544"/>
      <c r="Q349" s="544"/>
    </row>
    <row r="350" spans="14:17" ht="12.75">
      <c r="N350" s="544"/>
      <c r="O350" s="544"/>
      <c r="P350" s="544"/>
      <c r="Q350" s="544"/>
    </row>
    <row r="351" spans="14:17" ht="12.75">
      <c r="N351" s="544"/>
      <c r="O351" s="544"/>
      <c r="P351" s="544"/>
      <c r="Q351" s="544"/>
    </row>
    <row r="352" spans="14:17" ht="12.75">
      <c r="N352" s="544"/>
      <c r="O352" s="544"/>
      <c r="P352" s="544"/>
      <c r="Q352" s="544"/>
    </row>
    <row r="353" spans="14:17" ht="12.75">
      <c r="N353" s="544"/>
      <c r="O353" s="544"/>
      <c r="P353" s="544"/>
      <c r="Q353" s="544"/>
    </row>
    <row r="354" spans="14:17" ht="12.75">
      <c r="N354" s="544"/>
      <c r="O354" s="544"/>
      <c r="P354" s="544"/>
      <c r="Q354" s="544"/>
    </row>
    <row r="355" spans="14:17" ht="12.75">
      <c r="N355" s="544"/>
      <c r="O355" s="544"/>
      <c r="P355" s="544"/>
      <c r="Q355" s="544"/>
    </row>
    <row r="356" spans="14:17" ht="12.75">
      <c r="N356" s="544"/>
      <c r="O356" s="544"/>
      <c r="P356" s="544"/>
      <c r="Q356" s="544"/>
    </row>
    <row r="357" spans="14:17" ht="12.75">
      <c r="N357" s="544"/>
      <c r="O357" s="544"/>
      <c r="P357" s="544"/>
      <c r="Q357" s="544"/>
    </row>
    <row r="358" spans="14:17" ht="12.75">
      <c r="N358" s="544"/>
      <c r="O358" s="544"/>
      <c r="P358" s="544"/>
      <c r="Q358" s="544"/>
    </row>
    <row r="359" spans="14:17" ht="12.75">
      <c r="N359" s="544"/>
      <c r="O359" s="544"/>
      <c r="P359" s="544"/>
      <c r="Q359" s="544"/>
    </row>
    <row r="360" spans="14:17" ht="12.75">
      <c r="N360" s="544"/>
      <c r="O360" s="544"/>
      <c r="P360" s="544"/>
      <c r="Q360" s="544"/>
    </row>
    <row r="361" spans="14:17" ht="12.75">
      <c r="N361" s="544"/>
      <c r="O361" s="544"/>
      <c r="P361" s="544"/>
      <c r="Q361" s="544"/>
    </row>
    <row r="362" spans="14:17" ht="12.75">
      <c r="N362" s="544"/>
      <c r="O362" s="544"/>
      <c r="P362" s="544"/>
      <c r="Q362" s="544"/>
    </row>
    <row r="363" spans="14:17" ht="12.75">
      <c r="N363" s="544"/>
      <c r="O363" s="544"/>
      <c r="P363" s="544"/>
      <c r="Q363" s="544"/>
    </row>
    <row r="364" spans="14:17" ht="12.75">
      <c r="N364" s="544"/>
      <c r="O364" s="544"/>
      <c r="P364" s="544"/>
      <c r="Q364" s="544"/>
    </row>
    <row r="365" spans="14:17" ht="12.75">
      <c r="N365" s="544"/>
      <c r="O365" s="544"/>
      <c r="P365" s="544"/>
      <c r="Q365" s="544"/>
    </row>
    <row r="366" spans="14:17" ht="12.75">
      <c r="N366" s="544"/>
      <c r="O366" s="544"/>
      <c r="P366" s="544"/>
      <c r="Q366" s="544"/>
    </row>
    <row r="367" spans="14:17" ht="12.75">
      <c r="N367" s="544"/>
      <c r="O367" s="544"/>
      <c r="P367" s="544"/>
      <c r="Q367" s="544"/>
    </row>
    <row r="368" spans="14:17" ht="12.75">
      <c r="N368" s="544"/>
      <c r="O368" s="544"/>
      <c r="P368" s="544"/>
      <c r="Q368" s="544"/>
    </row>
    <row r="369" spans="14:17" ht="12.75">
      <c r="N369" s="544"/>
      <c r="O369" s="544"/>
      <c r="P369" s="544"/>
      <c r="Q369" s="544"/>
    </row>
    <row r="370" spans="14:17" ht="12.75">
      <c r="N370" s="544"/>
      <c r="O370" s="544"/>
      <c r="P370" s="544"/>
      <c r="Q370" s="544"/>
    </row>
    <row r="371" spans="14:17" ht="12.75">
      <c r="N371" s="544"/>
      <c r="O371" s="544"/>
      <c r="P371" s="544"/>
      <c r="Q371" s="544"/>
    </row>
    <row r="372" spans="14:17" ht="12.75">
      <c r="N372" s="544"/>
      <c r="O372" s="544"/>
      <c r="P372" s="544"/>
      <c r="Q372" s="544"/>
    </row>
    <row r="373" spans="14:17" ht="12.75">
      <c r="N373" s="544"/>
      <c r="O373" s="544"/>
      <c r="P373" s="544"/>
      <c r="Q373" s="544"/>
    </row>
    <row r="374" spans="14:17" ht="12.75">
      <c r="N374" s="544"/>
      <c r="O374" s="544"/>
      <c r="P374" s="544"/>
      <c r="Q374" s="544"/>
    </row>
    <row r="375" spans="14:17" ht="12.75">
      <c r="N375" s="544"/>
      <c r="O375" s="544"/>
      <c r="P375" s="544"/>
      <c r="Q375" s="544"/>
    </row>
    <row r="376" spans="14:17" ht="12.75">
      <c r="N376" s="544"/>
      <c r="O376" s="544"/>
      <c r="P376" s="544"/>
      <c r="Q376" s="544"/>
    </row>
    <row r="377" spans="14:17" ht="12.75">
      <c r="N377" s="544"/>
      <c r="O377" s="544"/>
      <c r="P377" s="544"/>
      <c r="Q377" s="544"/>
    </row>
    <row r="378" spans="14:17" ht="12.75">
      <c r="N378" s="544"/>
      <c r="O378" s="544"/>
      <c r="P378" s="544"/>
      <c r="Q378" s="544"/>
    </row>
    <row r="379" spans="14:17" ht="12.75">
      <c r="N379" s="544"/>
      <c r="O379" s="544"/>
      <c r="P379" s="544"/>
      <c r="Q379" s="544"/>
    </row>
    <row r="380" spans="14:17" ht="12.75">
      <c r="N380" s="544"/>
      <c r="O380" s="544"/>
      <c r="P380" s="544"/>
      <c r="Q380" s="544"/>
    </row>
    <row r="381" spans="14:17" ht="12.75">
      <c r="N381" s="544"/>
      <c r="O381" s="544"/>
      <c r="P381" s="544"/>
      <c r="Q381" s="544"/>
    </row>
    <row r="382" spans="14:17" ht="12.75">
      <c r="N382" s="544"/>
      <c r="O382" s="544"/>
      <c r="P382" s="544"/>
      <c r="Q382" s="544"/>
    </row>
    <row r="383" spans="14:17" ht="12.75">
      <c r="N383" s="544"/>
      <c r="O383" s="544"/>
      <c r="P383" s="544"/>
      <c r="Q383" s="544"/>
    </row>
    <row r="384" spans="14:17" ht="12.75">
      <c r="N384" s="544"/>
      <c r="O384" s="544"/>
      <c r="P384" s="544"/>
      <c r="Q384" s="544"/>
    </row>
    <row r="385" spans="14:17" ht="12.75">
      <c r="N385" s="544"/>
      <c r="O385" s="544"/>
      <c r="P385" s="544"/>
      <c r="Q385" s="544"/>
    </row>
    <row r="386" spans="14:17" ht="12.75">
      <c r="N386" s="544"/>
      <c r="O386" s="544"/>
      <c r="P386" s="544"/>
      <c r="Q386" s="544"/>
    </row>
    <row r="387" spans="14:17" ht="12.75">
      <c r="N387" s="544"/>
      <c r="O387" s="544"/>
      <c r="P387" s="544"/>
      <c r="Q387" s="544"/>
    </row>
    <row r="388" spans="14:17" ht="12.75">
      <c r="N388" s="544"/>
      <c r="O388" s="544"/>
      <c r="P388" s="544"/>
      <c r="Q388" s="544"/>
    </row>
    <row r="389" spans="14:17" ht="12.75">
      <c r="N389" s="544"/>
      <c r="O389" s="544"/>
      <c r="P389" s="544"/>
      <c r="Q389" s="544"/>
    </row>
    <row r="390" spans="14:17" ht="12.75">
      <c r="N390" s="544"/>
      <c r="O390" s="544"/>
      <c r="P390" s="544"/>
      <c r="Q390" s="544"/>
    </row>
    <row r="391" spans="14:17" ht="12.75">
      <c r="N391" s="544"/>
      <c r="O391" s="544"/>
      <c r="P391" s="544"/>
      <c r="Q391" s="544"/>
    </row>
    <row r="392" spans="14:17" ht="12.75">
      <c r="N392" s="544"/>
      <c r="O392" s="544"/>
      <c r="P392" s="544"/>
      <c r="Q392" s="544"/>
    </row>
    <row r="393" spans="14:17" ht="12.75">
      <c r="N393" s="544"/>
      <c r="O393" s="544"/>
      <c r="P393" s="544"/>
      <c r="Q393" s="544"/>
    </row>
    <row r="394" spans="14:17" ht="12.75">
      <c r="N394" s="544"/>
      <c r="O394" s="544"/>
      <c r="P394" s="544"/>
      <c r="Q394" s="544"/>
    </row>
    <row r="395" spans="14:17" ht="12.75">
      <c r="N395" s="544"/>
      <c r="O395" s="544"/>
      <c r="P395" s="544"/>
      <c r="Q395" s="544"/>
    </row>
    <row r="396" spans="14:17" ht="12.75">
      <c r="N396" s="544"/>
      <c r="O396" s="544"/>
      <c r="P396" s="544"/>
      <c r="Q396" s="544"/>
    </row>
    <row r="397" spans="14:17" ht="12.75">
      <c r="N397" s="544"/>
      <c r="O397" s="544"/>
      <c r="P397" s="544"/>
      <c r="Q397" s="544"/>
    </row>
    <row r="398" spans="14:17" ht="12.75">
      <c r="N398" s="544"/>
      <c r="O398" s="544"/>
      <c r="P398" s="544"/>
      <c r="Q398" s="544"/>
    </row>
    <row r="399" spans="14:17" ht="12.75">
      <c r="N399" s="544"/>
      <c r="O399" s="544"/>
      <c r="P399" s="544"/>
      <c r="Q399" s="544"/>
    </row>
    <row r="400" spans="14:17" ht="12.75">
      <c r="N400" s="544"/>
      <c r="O400" s="544"/>
      <c r="P400" s="544"/>
      <c r="Q400" s="544"/>
    </row>
    <row r="401" spans="14:17" ht="12.75">
      <c r="N401" s="544"/>
      <c r="O401" s="544"/>
      <c r="P401" s="544"/>
      <c r="Q401" s="544"/>
    </row>
    <row r="402" spans="14:17" ht="12.75">
      <c r="N402" s="544"/>
      <c r="O402" s="544"/>
      <c r="P402" s="544"/>
      <c r="Q402" s="544"/>
    </row>
    <row r="403" spans="14:17" ht="12.75">
      <c r="N403" s="544"/>
      <c r="O403" s="544"/>
      <c r="P403" s="544"/>
      <c r="Q403" s="544"/>
    </row>
    <row r="404" spans="14:17" ht="12.75">
      <c r="N404" s="544"/>
      <c r="O404" s="544"/>
      <c r="P404" s="544"/>
      <c r="Q404" s="544"/>
    </row>
    <row r="405" spans="14:17" ht="12.75">
      <c r="N405" s="544"/>
      <c r="O405" s="544"/>
      <c r="P405" s="544"/>
      <c r="Q405" s="544"/>
    </row>
    <row r="406" spans="14:17" ht="12.75">
      <c r="N406" s="544"/>
      <c r="O406" s="544"/>
      <c r="P406" s="544"/>
      <c r="Q406" s="544"/>
    </row>
    <row r="407" spans="14:17" ht="12.75">
      <c r="N407" s="544"/>
      <c r="O407" s="544"/>
      <c r="P407" s="544"/>
      <c r="Q407" s="544"/>
    </row>
    <row r="408" spans="14:17" ht="12.75">
      <c r="N408" s="544"/>
      <c r="O408" s="544"/>
      <c r="P408" s="544"/>
      <c r="Q408" s="544"/>
    </row>
    <row r="409" spans="14:17" ht="12.75">
      <c r="N409" s="544"/>
      <c r="O409" s="544"/>
      <c r="P409" s="544"/>
      <c r="Q409" s="544"/>
    </row>
    <row r="410" spans="14:17" ht="12.75">
      <c r="N410" s="544"/>
      <c r="O410" s="544"/>
      <c r="P410" s="544"/>
      <c r="Q410" s="544"/>
    </row>
    <row r="411" spans="14:17" ht="12.75">
      <c r="N411" s="544"/>
      <c r="O411" s="544"/>
      <c r="P411" s="544"/>
      <c r="Q411" s="544"/>
    </row>
    <row r="412" spans="14:17" ht="12.75">
      <c r="N412" s="544"/>
      <c r="O412" s="544"/>
      <c r="P412" s="544"/>
      <c r="Q412" s="544"/>
    </row>
    <row r="413" spans="14:17" ht="12.75">
      <c r="N413" s="544"/>
      <c r="O413" s="544"/>
      <c r="P413" s="544"/>
      <c r="Q413" s="544"/>
    </row>
    <row r="414" spans="14:17" ht="12.75">
      <c r="N414" s="544"/>
      <c r="O414" s="544"/>
      <c r="P414" s="544"/>
      <c r="Q414" s="544"/>
    </row>
    <row r="415" spans="14:17" ht="12.75">
      <c r="N415" s="544"/>
      <c r="O415" s="544"/>
      <c r="P415" s="544"/>
      <c r="Q415" s="544"/>
    </row>
    <row r="416" spans="14:17" ht="12.75">
      <c r="N416" s="544"/>
      <c r="O416" s="544"/>
      <c r="P416" s="544"/>
      <c r="Q416" s="544"/>
    </row>
    <row r="417" spans="14:17" ht="12.75">
      <c r="N417" s="544"/>
      <c r="O417" s="544"/>
      <c r="P417" s="544"/>
      <c r="Q417" s="544"/>
    </row>
    <row r="418" spans="14:17" ht="12.75">
      <c r="N418" s="544"/>
      <c r="O418" s="544"/>
      <c r="P418" s="544"/>
      <c r="Q418" s="544"/>
    </row>
    <row r="419" spans="14:17" ht="12.75">
      <c r="N419" s="544"/>
      <c r="O419" s="544"/>
      <c r="P419" s="544"/>
      <c r="Q419" s="544"/>
    </row>
    <row r="420" spans="14:17" ht="12.75">
      <c r="N420" s="544"/>
      <c r="O420" s="544"/>
      <c r="P420" s="544"/>
      <c r="Q420" s="544"/>
    </row>
    <row r="421" spans="14:17" ht="12.75">
      <c r="N421" s="544"/>
      <c r="O421" s="544"/>
      <c r="P421" s="544"/>
      <c r="Q421" s="544"/>
    </row>
    <row r="422" spans="14:17" ht="12.75">
      <c r="N422" s="544"/>
      <c r="O422" s="544"/>
      <c r="P422" s="544"/>
      <c r="Q422" s="544"/>
    </row>
    <row r="423" spans="14:17" ht="12.75">
      <c r="N423" s="544"/>
      <c r="O423" s="544"/>
      <c r="P423" s="544"/>
      <c r="Q423" s="544"/>
    </row>
    <row r="424" spans="14:17" ht="12.75">
      <c r="N424" s="544"/>
      <c r="O424" s="544"/>
      <c r="P424" s="544"/>
      <c r="Q424" s="544"/>
    </row>
    <row r="425" spans="14:17" ht="12.75">
      <c r="N425" s="544"/>
      <c r="O425" s="544"/>
      <c r="P425" s="544"/>
      <c r="Q425" s="544"/>
    </row>
    <row r="426" spans="14:17" ht="12.75">
      <c r="N426" s="544"/>
      <c r="O426" s="544"/>
      <c r="P426" s="544"/>
      <c r="Q426" s="544"/>
    </row>
    <row r="427" spans="14:17" ht="12.75">
      <c r="N427" s="544"/>
      <c r="O427" s="544"/>
      <c r="P427" s="544"/>
      <c r="Q427" s="544"/>
    </row>
    <row r="428" spans="14:17" ht="12.75">
      <c r="N428" s="544"/>
      <c r="O428" s="544"/>
      <c r="P428" s="544"/>
      <c r="Q428" s="544"/>
    </row>
    <row r="429" spans="14:17" ht="12.75">
      <c r="N429" s="544"/>
      <c r="O429" s="544"/>
      <c r="P429" s="544"/>
      <c r="Q429" s="544"/>
    </row>
    <row r="430" spans="14:17" ht="12.75">
      <c r="N430" s="544"/>
      <c r="O430" s="544"/>
      <c r="P430" s="544"/>
      <c r="Q430" s="544"/>
    </row>
    <row r="431" spans="14:17" ht="12.75">
      <c r="N431" s="544"/>
      <c r="O431" s="544"/>
      <c r="P431" s="544"/>
      <c r="Q431" s="544"/>
    </row>
    <row r="432" spans="14:17" ht="12.75">
      <c r="N432" s="544"/>
      <c r="O432" s="544"/>
      <c r="P432" s="544"/>
      <c r="Q432" s="544"/>
    </row>
    <row r="433" spans="14:17" ht="12.75">
      <c r="N433" s="544"/>
      <c r="O433" s="544"/>
      <c r="P433" s="544"/>
      <c r="Q433" s="544"/>
    </row>
    <row r="434" spans="14:17" ht="12.75">
      <c r="N434" s="544"/>
      <c r="O434" s="544"/>
      <c r="P434" s="544"/>
      <c r="Q434" s="544"/>
    </row>
    <row r="435" spans="14:17" ht="12.75">
      <c r="N435" s="544"/>
      <c r="O435" s="544"/>
      <c r="P435" s="544"/>
      <c r="Q435" s="544"/>
    </row>
    <row r="436" spans="14:17" ht="12.75">
      <c r="N436" s="544"/>
      <c r="O436" s="544"/>
      <c r="P436" s="544"/>
      <c r="Q436" s="544"/>
    </row>
    <row r="437" spans="14:17" ht="12.75">
      <c r="N437" s="544"/>
      <c r="O437" s="544"/>
      <c r="P437" s="544"/>
      <c r="Q437" s="544"/>
    </row>
    <row r="438" spans="14:17" ht="12.75">
      <c r="N438" s="544"/>
      <c r="O438" s="544"/>
      <c r="P438" s="544"/>
      <c r="Q438" s="544"/>
    </row>
    <row r="439" spans="14:17" ht="12.75">
      <c r="N439" s="544"/>
      <c r="O439" s="544"/>
      <c r="P439" s="544"/>
      <c r="Q439" s="544"/>
    </row>
    <row r="440" spans="14:17" ht="12.75">
      <c r="N440" s="544"/>
      <c r="O440" s="544"/>
      <c r="P440" s="544"/>
      <c r="Q440" s="544"/>
    </row>
    <row r="441" spans="14:17" ht="12.75">
      <c r="N441" s="544"/>
      <c r="O441" s="544"/>
      <c r="P441" s="544"/>
      <c r="Q441" s="544"/>
    </row>
    <row r="442" spans="14:17" ht="12.75">
      <c r="N442" s="544"/>
      <c r="O442" s="544"/>
      <c r="P442" s="544"/>
      <c r="Q442" s="544"/>
    </row>
    <row r="443" spans="14:17" ht="12.75">
      <c r="N443" s="544"/>
      <c r="O443" s="544"/>
      <c r="P443" s="544"/>
      <c r="Q443" s="544"/>
    </row>
    <row r="444" spans="14:17" ht="12.75">
      <c r="N444" s="544"/>
      <c r="O444" s="544"/>
      <c r="P444" s="544"/>
      <c r="Q444" s="544"/>
    </row>
    <row r="445" spans="14:17" ht="12.75">
      <c r="N445" s="544"/>
      <c r="O445" s="544"/>
      <c r="P445" s="544"/>
      <c r="Q445" s="544"/>
    </row>
    <row r="446" spans="14:17" ht="12.75">
      <c r="N446" s="544"/>
      <c r="O446" s="544"/>
      <c r="P446" s="544"/>
      <c r="Q446" s="544"/>
    </row>
    <row r="447" spans="14:17" ht="12.75">
      <c r="N447" s="544"/>
      <c r="O447" s="544"/>
      <c r="P447" s="544"/>
      <c r="Q447" s="544"/>
    </row>
    <row r="448" spans="14:17" ht="12.75">
      <c r="N448" s="544"/>
      <c r="O448" s="544"/>
      <c r="P448" s="544"/>
      <c r="Q448" s="544"/>
    </row>
    <row r="449" spans="14:17" ht="12.75">
      <c r="N449" s="544"/>
      <c r="O449" s="544"/>
      <c r="P449" s="544"/>
      <c r="Q449" s="544"/>
    </row>
    <row r="450" spans="14:17" ht="12.75">
      <c r="N450" s="544"/>
      <c r="O450" s="544"/>
      <c r="P450" s="544"/>
      <c r="Q450" s="544"/>
    </row>
    <row r="451" spans="14:17" ht="12.75">
      <c r="N451" s="544"/>
      <c r="O451" s="544"/>
      <c r="P451" s="544"/>
      <c r="Q451" s="544"/>
    </row>
    <row r="452" spans="14:17" ht="12.75">
      <c r="N452" s="544"/>
      <c r="O452" s="544"/>
      <c r="P452" s="544"/>
      <c r="Q452" s="544"/>
    </row>
    <row r="453" spans="14:17" ht="12.75">
      <c r="N453" s="544"/>
      <c r="O453" s="544"/>
      <c r="P453" s="544"/>
      <c r="Q453" s="544"/>
    </row>
    <row r="454" spans="14:17" ht="12.75">
      <c r="N454" s="544"/>
      <c r="O454" s="544"/>
      <c r="P454" s="544"/>
      <c r="Q454" s="544"/>
    </row>
    <row r="455" spans="14:17" ht="12.75">
      <c r="N455" s="544"/>
      <c r="O455" s="544"/>
      <c r="P455" s="544"/>
      <c r="Q455" s="544"/>
    </row>
    <row r="456" spans="14:17" ht="12.75">
      <c r="N456" s="544"/>
      <c r="O456" s="544"/>
      <c r="P456" s="544"/>
      <c r="Q456" s="544"/>
    </row>
    <row r="457" spans="14:17" ht="12.75">
      <c r="N457" s="544"/>
      <c r="O457" s="544"/>
      <c r="P457" s="544"/>
      <c r="Q457" s="544"/>
    </row>
    <row r="458" spans="14:17" ht="12.75">
      <c r="N458" s="544"/>
      <c r="O458" s="544"/>
      <c r="P458" s="544"/>
      <c r="Q458" s="544"/>
    </row>
    <row r="459" spans="14:17" ht="12.75">
      <c r="N459" s="544"/>
      <c r="O459" s="544"/>
      <c r="P459" s="544"/>
      <c r="Q459" s="544"/>
    </row>
    <row r="460" spans="14:17" ht="12.75">
      <c r="N460" s="544"/>
      <c r="O460" s="544"/>
      <c r="P460" s="544"/>
      <c r="Q460" s="544"/>
    </row>
    <row r="461" spans="14:17" ht="12.75">
      <c r="N461" s="544"/>
      <c r="O461" s="544"/>
      <c r="P461" s="544"/>
      <c r="Q461" s="544"/>
    </row>
    <row r="462" spans="14:17" ht="12.75">
      <c r="N462" s="544"/>
      <c r="O462" s="544"/>
      <c r="P462" s="544"/>
      <c r="Q462" s="544"/>
    </row>
    <row r="463" spans="14:17" ht="12.75">
      <c r="N463" s="544"/>
      <c r="O463" s="544"/>
      <c r="P463" s="544"/>
      <c r="Q463" s="544"/>
    </row>
    <row r="464" spans="14:17" ht="12.75">
      <c r="N464" s="544"/>
      <c r="O464" s="544"/>
      <c r="P464" s="544"/>
      <c r="Q464" s="544"/>
    </row>
    <row r="465" spans="14:17" ht="12.75">
      <c r="N465" s="544"/>
      <c r="O465" s="544"/>
      <c r="P465" s="544"/>
      <c r="Q465" s="544"/>
    </row>
    <row r="466" spans="14:17" ht="12.75">
      <c r="N466" s="544"/>
      <c r="O466" s="544"/>
      <c r="P466" s="544"/>
      <c r="Q466" s="544"/>
    </row>
    <row r="467" spans="14:17" ht="12.75">
      <c r="N467" s="544"/>
      <c r="O467" s="544"/>
      <c r="P467" s="544"/>
      <c r="Q467" s="544"/>
    </row>
    <row r="468" spans="14:17" ht="12.75">
      <c r="N468" s="544"/>
      <c r="O468" s="544"/>
      <c r="P468" s="544"/>
      <c r="Q468" s="544"/>
    </row>
    <row r="469" spans="14:17" ht="12.75">
      <c r="N469" s="544"/>
      <c r="O469" s="544"/>
      <c r="P469" s="544"/>
      <c r="Q469" s="544"/>
    </row>
    <row r="470" spans="14:17" ht="12.75">
      <c r="N470" s="544"/>
      <c r="O470" s="544"/>
      <c r="P470" s="544"/>
      <c r="Q470" s="544"/>
    </row>
    <row r="471" spans="14:17" ht="12.75">
      <c r="N471" s="544"/>
      <c r="O471" s="544"/>
      <c r="P471" s="544"/>
      <c r="Q471" s="544"/>
    </row>
    <row r="472" spans="14:17" ht="12.75">
      <c r="N472" s="544"/>
      <c r="O472" s="544"/>
      <c r="P472" s="544"/>
      <c r="Q472" s="544"/>
    </row>
    <row r="473" spans="14:17" ht="12.75">
      <c r="N473" s="544"/>
      <c r="O473" s="544"/>
      <c r="P473" s="544"/>
      <c r="Q473" s="544"/>
    </row>
    <row r="474" spans="14:17" ht="12.75">
      <c r="N474" s="544"/>
      <c r="O474" s="544"/>
      <c r="P474" s="544"/>
      <c r="Q474" s="544"/>
    </row>
    <row r="475" spans="14:17" ht="12.75">
      <c r="N475" s="544"/>
      <c r="O475" s="544"/>
      <c r="P475" s="544"/>
      <c r="Q475" s="544"/>
    </row>
    <row r="476" spans="14:17" ht="12.75">
      <c r="N476" s="544"/>
      <c r="O476" s="544"/>
      <c r="P476" s="544"/>
      <c r="Q476" s="544"/>
    </row>
    <row r="477" spans="14:17" ht="12.75">
      <c r="N477" s="544"/>
      <c r="O477" s="544"/>
      <c r="P477" s="544"/>
      <c r="Q477" s="544"/>
    </row>
  </sheetData>
  <sheetProtection/>
  <mergeCells count="47">
    <mergeCell ref="A69:M69"/>
    <mergeCell ref="A70:M70"/>
    <mergeCell ref="K80:L80"/>
    <mergeCell ref="D79:F79"/>
    <mergeCell ref="J79:M79"/>
    <mergeCell ref="A122:B122"/>
    <mergeCell ref="A130:M130"/>
    <mergeCell ref="A184:M184"/>
    <mergeCell ref="J140:M140"/>
    <mergeCell ref="K141:L141"/>
    <mergeCell ref="A177:B177"/>
    <mergeCell ref="A119:B119"/>
    <mergeCell ref="A2:M2"/>
    <mergeCell ref="A3:M3"/>
    <mergeCell ref="D13:F13"/>
    <mergeCell ref="J13:M13"/>
    <mergeCell ref="K14:L14"/>
    <mergeCell ref="A63:B63"/>
    <mergeCell ref="I6:M6"/>
    <mergeCell ref="I7:M7"/>
    <mergeCell ref="I5:M5"/>
    <mergeCell ref="A250:B250"/>
    <mergeCell ref="A131:M131"/>
    <mergeCell ref="A185:M185"/>
    <mergeCell ref="D140:F140"/>
    <mergeCell ref="K195:L195"/>
    <mergeCell ref="A228:B228"/>
    <mergeCell ref="D194:F194"/>
    <mergeCell ref="J194:M194"/>
    <mergeCell ref="K243:L243"/>
    <mergeCell ref="B290:G292"/>
    <mergeCell ref="J282:L282"/>
    <mergeCell ref="J283:L283"/>
    <mergeCell ref="J284:L284"/>
    <mergeCell ref="J285:L285"/>
    <mergeCell ref="J286:L286"/>
    <mergeCell ref="J287:L287"/>
    <mergeCell ref="I278:L278"/>
    <mergeCell ref="A249:B249"/>
    <mergeCell ref="A125:M125"/>
    <mergeCell ref="I288:L288"/>
    <mergeCell ref="A231:B231"/>
    <mergeCell ref="B241:E241"/>
    <mergeCell ref="D242:F242"/>
    <mergeCell ref="J242:M242"/>
    <mergeCell ref="D275:E275"/>
    <mergeCell ref="F275:G27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5" r:id="rId1"/>
  <rowBreaks count="9" manualBreakCount="9">
    <brk id="41" max="255" man="1"/>
    <brk id="63" max="255" man="1"/>
    <brk id="105" max="255" man="1"/>
    <brk id="129" max="255" man="1"/>
    <brk id="169" max="255" man="1"/>
    <brk id="183" max="255" man="1"/>
    <brk id="225" max="255" man="1"/>
    <brk id="240" max="255" man="1"/>
    <brk id="273" max="255" man="1"/>
  </rowBreaks>
  <colBreaks count="1" manualBreakCount="1">
    <brk id="13" max="46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414"/>
  <sheetViews>
    <sheetView zoomScale="90" zoomScaleNormal="90" zoomScalePageLayoutView="0" workbookViewId="0" topLeftCell="B214">
      <selection activeCell="H110" sqref="H110"/>
    </sheetView>
  </sheetViews>
  <sheetFormatPr defaultColWidth="9.140625" defaultRowHeight="12.75"/>
  <cols>
    <col min="1" max="1" width="4.28125" style="0" customWidth="1"/>
    <col min="2" max="2" width="47.140625" style="0" customWidth="1"/>
    <col min="3" max="3" width="8.28125" style="0" customWidth="1"/>
    <col min="4" max="4" width="8.7109375" style="0" customWidth="1"/>
    <col min="5" max="6" width="12.57421875" style="0" customWidth="1"/>
    <col min="7" max="7" width="11.57421875" style="0" customWidth="1"/>
    <col min="8" max="8" width="9.140625" style="0" customWidth="1"/>
    <col min="9" max="9" width="13.421875" style="0" customWidth="1"/>
    <col min="10" max="11" width="9.140625" style="0" customWidth="1"/>
    <col min="12" max="12" width="14.7109375" style="0" customWidth="1"/>
    <col min="13" max="13" width="10.140625" style="0" customWidth="1"/>
  </cols>
  <sheetData>
    <row r="1" spans="1:25" ht="12.75">
      <c r="A1" s="544"/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</row>
    <row r="2" spans="1:25" ht="12.75">
      <c r="A2" s="544"/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</row>
    <row r="3" spans="1:25" ht="15.75">
      <c r="A3" s="1155" t="s">
        <v>85</v>
      </c>
      <c r="B3" s="1156"/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544"/>
      <c r="Y3" s="544"/>
    </row>
    <row r="4" spans="1:25" ht="15.75">
      <c r="A4" s="1155" t="s">
        <v>213</v>
      </c>
      <c r="B4" s="1155"/>
      <c r="C4" s="1155"/>
      <c r="D4" s="1155"/>
      <c r="E4" s="1155"/>
      <c r="F4" s="1155"/>
      <c r="G4" s="1155"/>
      <c r="H4" s="1155"/>
      <c r="I4" s="1155"/>
      <c r="J4" s="1155"/>
      <c r="K4" s="1155"/>
      <c r="L4" s="1155"/>
      <c r="M4" s="1155"/>
      <c r="N4" s="544"/>
      <c r="O4" s="544"/>
      <c r="P4" s="544"/>
      <c r="Q4" s="544"/>
      <c r="R4" s="544"/>
      <c r="S4" s="544"/>
      <c r="T4" s="544"/>
      <c r="U4" s="544"/>
      <c r="V4" s="544"/>
      <c r="W4" s="544"/>
      <c r="X4" s="544"/>
      <c r="Y4" s="544"/>
    </row>
    <row r="5" spans="1:25" ht="15.75">
      <c r="A5" s="708"/>
      <c r="B5" s="708"/>
      <c r="C5" s="708"/>
      <c r="D5" s="708"/>
      <c r="E5" s="709"/>
      <c r="F5" s="708"/>
      <c r="G5" s="708"/>
      <c r="H5" s="708"/>
      <c r="I5" s="708"/>
      <c r="J5" s="708"/>
      <c r="K5" s="708"/>
      <c r="L5" s="708"/>
      <c r="M5" s="708"/>
      <c r="N5" s="544"/>
      <c r="O5" s="544"/>
      <c r="P5" s="544"/>
      <c r="Q5" s="544"/>
      <c r="R5" s="544"/>
      <c r="S5" s="544"/>
      <c r="T5" s="544"/>
      <c r="U5" s="544"/>
      <c r="V5" s="544"/>
      <c r="W5" s="544"/>
      <c r="X5" s="544"/>
      <c r="Y5" s="544"/>
    </row>
    <row r="6" spans="1:25" ht="15.75">
      <c r="A6" s="708"/>
      <c r="B6" s="708"/>
      <c r="C6" s="708"/>
      <c r="D6" s="708"/>
      <c r="E6" s="708"/>
      <c r="F6" s="709"/>
      <c r="G6" s="709"/>
      <c r="H6" s="709"/>
      <c r="I6" s="1158"/>
      <c r="J6" s="1158"/>
      <c r="K6" s="1158"/>
      <c r="L6" s="1158"/>
      <c r="M6" s="1158"/>
      <c r="N6" s="544"/>
      <c r="O6" s="544"/>
      <c r="P6" s="544"/>
      <c r="Q6" s="544"/>
      <c r="R6" s="544"/>
      <c r="S6" s="544"/>
      <c r="T6" s="544"/>
      <c r="U6" s="544"/>
      <c r="V6" s="544"/>
      <c r="W6" s="544"/>
      <c r="X6" s="544"/>
      <c r="Y6" s="544"/>
    </row>
    <row r="7" spans="1:25" ht="12.75">
      <c r="A7" s="710"/>
      <c r="B7" s="727" t="s">
        <v>86</v>
      </c>
      <c r="C7" s="712"/>
      <c r="D7" s="710"/>
      <c r="E7" s="710"/>
      <c r="F7" s="776"/>
      <c r="G7" s="776"/>
      <c r="H7" s="776"/>
      <c r="I7" s="1158" t="s">
        <v>235</v>
      </c>
      <c r="J7" s="1158"/>
      <c r="K7" s="1158"/>
      <c r="L7" s="1158"/>
      <c r="M7" s="1158"/>
      <c r="N7" s="544"/>
      <c r="O7" s="544"/>
      <c r="P7" s="544"/>
      <c r="Q7" s="544"/>
      <c r="R7" s="544"/>
      <c r="S7" s="544"/>
      <c r="T7" s="544"/>
      <c r="U7" s="544"/>
      <c r="V7" s="544"/>
      <c r="W7" s="544"/>
      <c r="X7" s="544"/>
      <c r="Y7" s="544"/>
    </row>
    <row r="8" spans="1:25" ht="12.75">
      <c r="A8" s="544"/>
      <c r="B8" s="340" t="s">
        <v>180</v>
      </c>
      <c r="C8" s="544"/>
      <c r="D8" s="544"/>
      <c r="E8" s="544"/>
      <c r="F8" s="687"/>
      <c r="G8" s="687"/>
      <c r="H8" s="687"/>
      <c r="I8" s="917" t="s">
        <v>209</v>
      </c>
      <c r="J8" s="917"/>
      <c r="K8" s="917"/>
      <c r="L8" s="917"/>
      <c r="M8" s="917"/>
      <c r="N8" s="544"/>
      <c r="O8" s="544"/>
      <c r="P8" s="544"/>
      <c r="Q8" s="544"/>
      <c r="R8" s="544"/>
      <c r="S8" s="544"/>
      <c r="T8" s="544"/>
      <c r="U8" s="544"/>
      <c r="V8" s="544"/>
      <c r="W8" s="544"/>
      <c r="X8" s="544"/>
      <c r="Y8" s="544"/>
    </row>
    <row r="9" spans="1:25" ht="12.75">
      <c r="A9" s="544"/>
      <c r="B9" s="728" t="s">
        <v>131</v>
      </c>
      <c r="C9" s="544"/>
      <c r="D9" s="544"/>
      <c r="E9" s="544"/>
      <c r="F9" s="687"/>
      <c r="G9" s="687"/>
      <c r="H9" s="687"/>
      <c r="I9" s="1178" t="s">
        <v>244</v>
      </c>
      <c r="J9" s="1178"/>
      <c r="K9" s="1178"/>
      <c r="L9" s="1178"/>
      <c r="M9" s="1178"/>
      <c r="N9" s="544"/>
      <c r="O9" s="544"/>
      <c r="P9" s="544"/>
      <c r="Q9" s="544"/>
      <c r="R9" s="544"/>
      <c r="S9" s="544"/>
      <c r="T9" s="544"/>
      <c r="U9" s="544"/>
      <c r="V9" s="544"/>
      <c r="W9" s="544"/>
      <c r="X9" s="544"/>
      <c r="Y9" s="544"/>
    </row>
    <row r="10" spans="1:25" ht="12.75">
      <c r="A10" s="544"/>
      <c r="B10" s="728" t="s">
        <v>132</v>
      </c>
      <c r="C10" s="544"/>
      <c r="D10" s="544"/>
      <c r="E10" s="544"/>
      <c r="F10" s="687"/>
      <c r="G10" s="687"/>
      <c r="H10" s="687"/>
      <c r="I10" s="687"/>
      <c r="J10" s="687"/>
      <c r="K10" s="687"/>
      <c r="L10" s="687"/>
      <c r="M10" s="544"/>
      <c r="N10" s="544"/>
      <c r="O10" s="544"/>
      <c r="P10" s="544"/>
      <c r="Q10" s="544"/>
      <c r="R10" s="544"/>
      <c r="S10" s="544"/>
      <c r="T10" s="544"/>
      <c r="U10" s="544"/>
      <c r="V10" s="544"/>
      <c r="W10" s="544"/>
      <c r="X10" s="544"/>
      <c r="Y10" s="544"/>
    </row>
    <row r="11" spans="1:25" ht="12.75">
      <c r="A11" s="544"/>
      <c r="B11" s="728" t="s">
        <v>89</v>
      </c>
      <c r="C11" s="544"/>
      <c r="D11" s="544"/>
      <c r="E11" s="544"/>
      <c r="F11" s="687"/>
      <c r="G11" s="687"/>
      <c r="H11" s="687"/>
      <c r="I11" s="687"/>
      <c r="J11" s="687"/>
      <c r="K11" s="687"/>
      <c r="L11" s="687"/>
      <c r="M11" s="544"/>
      <c r="N11" s="544"/>
      <c r="O11" s="544"/>
      <c r="P11" s="544"/>
      <c r="Q11" s="544"/>
      <c r="R11" s="544"/>
      <c r="S11" s="544"/>
      <c r="T11" s="544"/>
      <c r="U11" s="544"/>
      <c r="V11" s="544"/>
      <c r="W11" s="544"/>
      <c r="X11" s="544"/>
      <c r="Y11" s="544"/>
    </row>
    <row r="12" spans="1:25" ht="12.75">
      <c r="A12" s="544"/>
      <c r="B12" s="544"/>
      <c r="C12" s="544"/>
      <c r="D12" s="544"/>
      <c r="E12" s="544"/>
      <c r="F12" s="544"/>
      <c r="G12" s="544"/>
      <c r="H12" s="544"/>
      <c r="I12" s="544"/>
      <c r="J12" s="544"/>
      <c r="K12" s="544"/>
      <c r="L12" s="544"/>
      <c r="M12" s="544"/>
      <c r="N12" s="544"/>
      <c r="O12" s="544"/>
      <c r="P12" s="544"/>
      <c r="Q12" s="544"/>
      <c r="R12" s="544"/>
      <c r="S12" s="544"/>
      <c r="T12" s="544"/>
      <c r="U12" s="544"/>
      <c r="V12" s="544"/>
      <c r="W12" s="544"/>
      <c r="X12" s="544"/>
      <c r="Y12" s="544"/>
    </row>
    <row r="13" spans="1:25" ht="13.5" thickBot="1">
      <c r="A13" s="544"/>
      <c r="B13" s="714" t="s">
        <v>103</v>
      </c>
      <c r="C13" s="544"/>
      <c r="D13" s="544"/>
      <c r="E13" s="544"/>
      <c r="F13" s="544"/>
      <c r="G13" s="565"/>
      <c r="H13" s="544"/>
      <c r="I13" s="544"/>
      <c r="J13" s="544"/>
      <c r="K13" s="544"/>
      <c r="L13" s="544"/>
      <c r="M13" s="544"/>
      <c r="N13" s="544"/>
      <c r="O13" s="544"/>
      <c r="P13" s="544"/>
      <c r="Q13" s="544"/>
      <c r="R13" s="544"/>
      <c r="S13" s="544"/>
      <c r="T13" s="544"/>
      <c r="U13" s="544"/>
      <c r="V13" s="544"/>
      <c r="W13" s="544"/>
      <c r="X13" s="544"/>
      <c r="Y13" s="544"/>
    </row>
    <row r="14" spans="1:17" ht="12.75">
      <c r="A14" s="65" t="s">
        <v>0</v>
      </c>
      <c r="B14" s="66"/>
      <c r="C14" s="73"/>
      <c r="D14" s="1111" t="s">
        <v>46</v>
      </c>
      <c r="E14" s="1112"/>
      <c r="F14" s="1112"/>
      <c r="G14" s="96" t="s">
        <v>34</v>
      </c>
      <c r="H14" s="3" t="s">
        <v>1</v>
      </c>
      <c r="I14" s="75" t="s">
        <v>39</v>
      </c>
      <c r="J14" s="1161" t="s">
        <v>49</v>
      </c>
      <c r="K14" s="1162"/>
      <c r="L14" s="1162"/>
      <c r="M14" s="1163"/>
      <c r="N14" s="544"/>
      <c r="O14" s="544"/>
      <c r="P14" s="544"/>
      <c r="Q14" s="544"/>
    </row>
    <row r="15" spans="1:17" ht="12.75">
      <c r="A15" s="74"/>
      <c r="B15" s="67" t="s">
        <v>10</v>
      </c>
      <c r="C15" s="131" t="s">
        <v>37</v>
      </c>
      <c r="D15" s="78" t="s">
        <v>2</v>
      </c>
      <c r="E15" s="17" t="s">
        <v>43</v>
      </c>
      <c r="F15" s="81" t="s">
        <v>22</v>
      </c>
      <c r="G15" s="93" t="s">
        <v>47</v>
      </c>
      <c r="H15" s="7" t="s">
        <v>45</v>
      </c>
      <c r="I15" s="76" t="s">
        <v>40</v>
      </c>
      <c r="J15" s="166" t="s">
        <v>2</v>
      </c>
      <c r="K15" s="1116" t="s">
        <v>50</v>
      </c>
      <c r="L15" s="1116"/>
      <c r="M15" s="70" t="s">
        <v>152</v>
      </c>
      <c r="N15" s="544"/>
      <c r="O15" s="544"/>
      <c r="P15" s="544"/>
      <c r="Q15" s="544"/>
    </row>
    <row r="16" spans="1:17" ht="12.75">
      <c r="A16" s="4"/>
      <c r="B16" s="67" t="s">
        <v>3</v>
      </c>
      <c r="C16" s="80"/>
      <c r="D16" s="55"/>
      <c r="E16" s="17" t="s">
        <v>11</v>
      </c>
      <c r="F16" s="38" t="s">
        <v>28</v>
      </c>
      <c r="G16" s="94" t="s">
        <v>68</v>
      </c>
      <c r="H16" s="7"/>
      <c r="I16" s="77" t="s">
        <v>41</v>
      </c>
      <c r="J16" s="86"/>
      <c r="K16" s="84" t="s">
        <v>12</v>
      </c>
      <c r="L16" s="125" t="s">
        <v>13</v>
      </c>
      <c r="M16" s="79"/>
      <c r="N16" s="544"/>
      <c r="O16" s="544"/>
      <c r="P16" s="544"/>
      <c r="Q16" s="544"/>
    </row>
    <row r="17" spans="1:17" ht="12.75">
      <c r="A17" s="55"/>
      <c r="B17" s="67"/>
      <c r="C17" s="6"/>
      <c r="D17" s="55"/>
      <c r="E17" s="17" t="s">
        <v>38</v>
      </c>
      <c r="F17" s="68" t="s">
        <v>23</v>
      </c>
      <c r="G17" s="85" t="s">
        <v>69</v>
      </c>
      <c r="H17" s="6"/>
      <c r="I17" s="76" t="s">
        <v>42</v>
      </c>
      <c r="J17" s="87"/>
      <c r="K17" s="52"/>
      <c r="L17" s="95"/>
      <c r="M17" s="39"/>
      <c r="N17" s="544"/>
      <c r="O17" s="544"/>
      <c r="P17" s="544"/>
      <c r="Q17" s="544"/>
    </row>
    <row r="18" spans="1:17" ht="12.75">
      <c r="A18" s="55"/>
      <c r="B18" s="56"/>
      <c r="C18" s="37"/>
      <c r="D18" s="55"/>
      <c r="E18" s="17" t="s">
        <v>44</v>
      </c>
      <c r="F18" s="68"/>
      <c r="G18" s="85" t="s">
        <v>26</v>
      </c>
      <c r="H18" s="8"/>
      <c r="I18" s="55" t="s">
        <v>70</v>
      </c>
      <c r="J18" s="26"/>
      <c r="K18" s="52"/>
      <c r="L18" s="16"/>
      <c r="M18" s="27"/>
      <c r="N18" s="544"/>
      <c r="O18" s="544"/>
      <c r="P18" s="544"/>
      <c r="Q18" s="544"/>
    </row>
    <row r="19" spans="1:17" ht="12.75">
      <c r="A19" s="55"/>
      <c r="B19" s="56"/>
      <c r="C19" s="37"/>
      <c r="D19" s="55"/>
      <c r="E19" s="17"/>
      <c r="F19" s="68"/>
      <c r="G19" s="85"/>
      <c r="H19" s="8"/>
      <c r="I19" s="55"/>
      <c r="J19" s="26"/>
      <c r="K19" s="52"/>
      <c r="L19" s="16"/>
      <c r="M19" s="27"/>
      <c r="N19" s="544"/>
      <c r="O19" s="544"/>
      <c r="P19" s="544"/>
      <c r="Q19" s="544"/>
    </row>
    <row r="20" spans="1:17" ht="13.5" thickBot="1">
      <c r="A20" s="10"/>
      <c r="B20" s="43"/>
      <c r="C20" s="11"/>
      <c r="D20" s="10"/>
      <c r="E20" s="69"/>
      <c r="F20" s="82"/>
      <c r="G20" s="69"/>
      <c r="H20" s="11"/>
      <c r="I20" s="10"/>
      <c r="J20" s="28"/>
      <c r="K20" s="53"/>
      <c r="L20" s="23"/>
      <c r="M20" s="29"/>
      <c r="N20" s="544"/>
      <c r="O20" s="544"/>
      <c r="P20" s="544"/>
      <c r="Q20" s="544"/>
    </row>
    <row r="21" spans="1:17" ht="13.5" thickBot="1">
      <c r="A21" s="10"/>
      <c r="B21" s="22" t="s">
        <v>36</v>
      </c>
      <c r="C21" s="36"/>
      <c r="D21" s="11"/>
      <c r="E21" s="11"/>
      <c r="F21" s="11"/>
      <c r="G21" s="11"/>
      <c r="H21" s="11"/>
      <c r="I21" s="11"/>
      <c r="J21" s="11"/>
      <c r="K21" s="11"/>
      <c r="L21" s="11"/>
      <c r="M21" s="12"/>
      <c r="N21" s="544"/>
      <c r="O21" s="544"/>
      <c r="P21" s="544"/>
      <c r="Q21" s="544"/>
    </row>
    <row r="22" spans="1:17" s="396" customFormat="1" ht="12.75">
      <c r="A22" s="421" t="s">
        <v>5</v>
      </c>
      <c r="B22" s="401" t="s">
        <v>188</v>
      </c>
      <c r="C22" s="401"/>
      <c r="D22" s="422"/>
      <c r="E22" s="422"/>
      <c r="F22" s="422"/>
      <c r="G22" s="422"/>
      <c r="H22" s="422"/>
      <c r="I22" s="422"/>
      <c r="J22" s="422"/>
      <c r="K22" s="422"/>
      <c r="L22" s="422"/>
      <c r="M22" s="423"/>
      <c r="N22" s="544"/>
      <c r="O22" s="544"/>
      <c r="P22" s="544"/>
      <c r="Q22" s="544"/>
    </row>
    <row r="23" spans="1:17" ht="12.75">
      <c r="A23" s="377">
        <v>1</v>
      </c>
      <c r="B23" s="181" t="s">
        <v>120</v>
      </c>
      <c r="C23" s="184" t="s">
        <v>5</v>
      </c>
      <c r="D23" s="186">
        <v>2</v>
      </c>
      <c r="E23" s="187">
        <v>1.5</v>
      </c>
      <c r="F23" s="188">
        <v>0.5</v>
      </c>
      <c r="G23" s="188">
        <v>2</v>
      </c>
      <c r="H23" s="188" t="s">
        <v>93</v>
      </c>
      <c r="I23" s="183" t="s">
        <v>35</v>
      </c>
      <c r="J23" s="184">
        <v>30</v>
      </c>
      <c r="K23" s="247"/>
      <c r="L23" s="188">
        <v>30</v>
      </c>
      <c r="M23" s="249"/>
      <c r="N23" s="544"/>
      <c r="O23" s="544"/>
      <c r="P23" s="544"/>
      <c r="Q23" s="544"/>
    </row>
    <row r="24" spans="1:17" s="253" customFormat="1" ht="13.5" thickBot="1">
      <c r="A24" s="246">
        <v>2</v>
      </c>
      <c r="B24" s="181" t="s">
        <v>137</v>
      </c>
      <c r="C24" s="184" t="s">
        <v>5</v>
      </c>
      <c r="D24" s="186">
        <v>2</v>
      </c>
      <c r="E24" s="187">
        <v>1</v>
      </c>
      <c r="F24" s="188">
        <v>1</v>
      </c>
      <c r="G24" s="188">
        <v>0.5</v>
      </c>
      <c r="H24" s="188" t="s">
        <v>93</v>
      </c>
      <c r="I24" s="183" t="s">
        <v>27</v>
      </c>
      <c r="J24" s="952">
        <v>15</v>
      </c>
      <c r="K24" s="247"/>
      <c r="L24" s="953">
        <v>15</v>
      </c>
      <c r="M24" s="249"/>
      <c r="N24" s="340"/>
      <c r="O24" s="340"/>
      <c r="P24" s="340"/>
      <c r="Q24" s="340"/>
    </row>
    <row r="25" spans="1:17" s="628" customFormat="1" ht="13.5" thickBot="1">
      <c r="A25" s="474"/>
      <c r="B25" s="473" t="s">
        <v>73</v>
      </c>
      <c r="C25" s="646"/>
      <c r="D25" s="475">
        <f>SUM(D23:D24)</f>
        <v>4</v>
      </c>
      <c r="E25" s="476">
        <f>SUM(E23:E24)</f>
        <v>2.5</v>
      </c>
      <c r="F25" s="439">
        <f>SUM(F23:F24)</f>
        <v>1.5</v>
      </c>
      <c r="G25" s="439">
        <f>SUM(G23:G24)</f>
        <v>2.5</v>
      </c>
      <c r="H25" s="477" t="s">
        <v>61</v>
      </c>
      <c r="I25" s="478" t="s">
        <v>61</v>
      </c>
      <c r="J25" s="438">
        <f>SUM(J23:J24)</f>
        <v>45</v>
      </c>
      <c r="K25" s="439"/>
      <c r="L25" s="439">
        <f>SUM(L23:L24)</f>
        <v>45</v>
      </c>
      <c r="M25" s="458"/>
      <c r="N25" s="340"/>
      <c r="O25" s="340"/>
      <c r="P25" s="340"/>
      <c r="Q25" s="340"/>
    </row>
    <row r="26" spans="1:17" s="628" customFormat="1" ht="12.75">
      <c r="A26" s="480"/>
      <c r="B26" s="479" t="s">
        <v>168</v>
      </c>
      <c r="C26" s="480"/>
      <c r="D26" s="789">
        <f>SUM(G25)</f>
        <v>2.5</v>
      </c>
      <c r="E26" s="481"/>
      <c r="F26" s="482"/>
      <c r="G26" s="482"/>
      <c r="H26" s="483" t="s">
        <v>61</v>
      </c>
      <c r="I26" s="484" t="s">
        <v>61</v>
      </c>
      <c r="J26" s="485"/>
      <c r="K26" s="482"/>
      <c r="L26" s="482"/>
      <c r="M26" s="534"/>
      <c r="N26" s="340"/>
      <c r="O26" s="340"/>
      <c r="P26" s="340"/>
      <c r="Q26" s="340"/>
    </row>
    <row r="27" spans="1:17" s="628" customFormat="1" ht="13.5" thickBot="1">
      <c r="A27" s="487"/>
      <c r="B27" s="486" t="s">
        <v>169</v>
      </c>
      <c r="C27" s="487"/>
      <c r="D27" s="790">
        <v>2</v>
      </c>
      <c r="E27" s="489"/>
      <c r="F27" s="490"/>
      <c r="G27" s="490"/>
      <c r="H27" s="491" t="s">
        <v>61</v>
      </c>
      <c r="I27" s="492" t="s">
        <v>61</v>
      </c>
      <c r="J27" s="891">
        <v>30</v>
      </c>
      <c r="K27" s="490"/>
      <c r="L27" s="490"/>
      <c r="M27" s="535"/>
      <c r="N27" s="340"/>
      <c r="O27" s="340"/>
      <c r="P27" s="340"/>
      <c r="Q27" s="340"/>
    </row>
    <row r="28" spans="1:17" s="627" customFormat="1" ht="13.5" thickBot="1">
      <c r="A28" s="626" t="s">
        <v>6</v>
      </c>
      <c r="B28" s="424" t="s">
        <v>189</v>
      </c>
      <c r="C28" s="424"/>
      <c r="D28" s="424"/>
      <c r="E28" s="424"/>
      <c r="F28" s="408"/>
      <c r="G28" s="510"/>
      <c r="H28" s="408"/>
      <c r="I28" s="408"/>
      <c r="J28" s="408"/>
      <c r="K28" s="408"/>
      <c r="L28" s="408"/>
      <c r="M28" s="529"/>
      <c r="N28" s="340"/>
      <c r="O28" s="340"/>
      <c r="P28" s="340"/>
      <c r="Q28" s="340"/>
    </row>
    <row r="29" spans="1:17" s="253" customFormat="1" ht="13.5" thickBot="1">
      <c r="A29" s="254">
        <v>1</v>
      </c>
      <c r="B29" s="180" t="s">
        <v>94</v>
      </c>
      <c r="C29" s="272"/>
      <c r="D29" s="189">
        <v>8.5</v>
      </c>
      <c r="E29" s="190">
        <v>2.5</v>
      </c>
      <c r="F29" s="191">
        <v>6</v>
      </c>
      <c r="G29" s="191">
        <v>8</v>
      </c>
      <c r="H29" s="188" t="s">
        <v>154</v>
      </c>
      <c r="I29" s="182" t="s">
        <v>27</v>
      </c>
      <c r="J29" s="240">
        <v>60</v>
      </c>
      <c r="K29" s="199"/>
      <c r="L29" s="200">
        <v>60</v>
      </c>
      <c r="M29" s="202"/>
      <c r="N29" s="340"/>
      <c r="O29" s="340"/>
      <c r="P29" s="340"/>
      <c r="Q29" s="340"/>
    </row>
    <row r="30" spans="1:17" s="628" customFormat="1" ht="13.5" thickBot="1">
      <c r="A30" s="474"/>
      <c r="B30" s="473" t="s">
        <v>73</v>
      </c>
      <c r="C30" s="474"/>
      <c r="D30" s="475">
        <f>SUM(D29)</f>
        <v>8.5</v>
      </c>
      <c r="E30" s="476">
        <v>2.5</v>
      </c>
      <c r="F30" s="439">
        <f>SUM(F29)</f>
        <v>6</v>
      </c>
      <c r="G30" s="439">
        <f>SUM(G29)</f>
        <v>8</v>
      </c>
      <c r="H30" s="477" t="s">
        <v>61</v>
      </c>
      <c r="I30" s="478" t="s">
        <v>61</v>
      </c>
      <c r="J30" s="457">
        <v>60</v>
      </c>
      <c r="K30" s="439"/>
      <c r="L30" s="439">
        <v>60</v>
      </c>
      <c r="M30" s="458"/>
      <c r="N30" s="340"/>
      <c r="O30" s="340"/>
      <c r="P30" s="340"/>
      <c r="Q30" s="340"/>
    </row>
    <row r="31" spans="1:17" s="628" customFormat="1" ht="12.75">
      <c r="A31" s="518"/>
      <c r="B31" s="517" t="s">
        <v>168</v>
      </c>
      <c r="C31" s="518"/>
      <c r="D31" s="642">
        <f>SUM(G30)</f>
        <v>8</v>
      </c>
      <c r="E31" s="519"/>
      <c r="F31" s="520"/>
      <c r="G31" s="520"/>
      <c r="H31" s="521" t="s">
        <v>61</v>
      </c>
      <c r="I31" s="522" t="s">
        <v>61</v>
      </c>
      <c r="J31" s="523"/>
      <c r="K31" s="520"/>
      <c r="L31" s="520"/>
      <c r="M31" s="533"/>
      <c r="N31" s="340"/>
      <c r="O31" s="340"/>
      <c r="P31" s="340"/>
      <c r="Q31" s="340"/>
    </row>
    <row r="32" spans="1:16" s="628" customFormat="1" ht="13.5" thickBot="1">
      <c r="A32" s="647"/>
      <c r="B32" s="524" t="s">
        <v>169</v>
      </c>
      <c r="C32" s="525"/>
      <c r="D32" s="526"/>
      <c r="E32" s="526"/>
      <c r="F32" s="526"/>
      <c r="G32" s="526"/>
      <c r="H32" s="526" t="s">
        <v>61</v>
      </c>
      <c r="I32" s="527" t="s">
        <v>61</v>
      </c>
      <c r="J32" s="528"/>
      <c r="K32" s="526"/>
      <c r="L32" s="526"/>
      <c r="M32" s="527"/>
      <c r="N32" s="340"/>
      <c r="O32" s="340"/>
      <c r="P32" s="340"/>
    </row>
    <row r="33" spans="1:17" s="627" customFormat="1" ht="13.5" thickBot="1">
      <c r="A33" s="626" t="s">
        <v>7</v>
      </c>
      <c r="B33" s="424" t="s">
        <v>190</v>
      </c>
      <c r="C33" s="424"/>
      <c r="D33" s="408"/>
      <c r="E33" s="408"/>
      <c r="F33" s="408"/>
      <c r="G33" s="510"/>
      <c r="H33" s="408"/>
      <c r="I33" s="408"/>
      <c r="J33" s="408"/>
      <c r="K33" s="408"/>
      <c r="L33" s="408"/>
      <c r="M33" s="529"/>
      <c r="N33" s="340"/>
      <c r="O33" s="340"/>
      <c r="P33" s="340"/>
      <c r="Q33" s="340"/>
    </row>
    <row r="34" spans="1:17" s="253" customFormat="1" ht="12.75">
      <c r="A34" s="281">
        <v>1</v>
      </c>
      <c r="B34" s="180" t="s">
        <v>133</v>
      </c>
      <c r="C34" s="176" t="s">
        <v>5</v>
      </c>
      <c r="D34" s="189">
        <v>3</v>
      </c>
      <c r="E34" s="190">
        <v>1</v>
      </c>
      <c r="F34" s="191">
        <v>2</v>
      </c>
      <c r="G34" s="191">
        <v>1</v>
      </c>
      <c r="H34" s="247" t="s">
        <v>154</v>
      </c>
      <c r="I34" s="276" t="s">
        <v>27</v>
      </c>
      <c r="J34" s="362">
        <v>15</v>
      </c>
      <c r="K34" s="282"/>
      <c r="L34" s="363">
        <v>15</v>
      </c>
      <c r="M34" s="364"/>
      <c r="N34" s="340"/>
      <c r="O34" s="340"/>
      <c r="P34" s="340"/>
      <c r="Q34" s="340"/>
    </row>
    <row r="35" spans="1:17" s="253" customFormat="1" ht="13.5" thickBot="1">
      <c r="A35" s="181">
        <v>2</v>
      </c>
      <c r="B35" s="180" t="s">
        <v>134</v>
      </c>
      <c r="C35" s="176" t="s">
        <v>5</v>
      </c>
      <c r="D35" s="189">
        <v>3</v>
      </c>
      <c r="E35" s="190">
        <v>1</v>
      </c>
      <c r="F35" s="191">
        <v>2</v>
      </c>
      <c r="G35" s="191">
        <v>0.5</v>
      </c>
      <c r="H35" s="191" t="s">
        <v>100</v>
      </c>
      <c r="I35" s="183" t="s">
        <v>27</v>
      </c>
      <c r="J35" s="184">
        <v>15</v>
      </c>
      <c r="K35" s="188">
        <v>15</v>
      </c>
      <c r="L35" s="248"/>
      <c r="M35" s="249"/>
      <c r="N35" s="340"/>
      <c r="O35" s="340"/>
      <c r="P35" s="340"/>
      <c r="Q35" s="340"/>
    </row>
    <row r="36" spans="1:17" s="628" customFormat="1" ht="13.5" thickBot="1">
      <c r="A36" s="474"/>
      <c r="B36" s="473" t="s">
        <v>73</v>
      </c>
      <c r="C36" s="474"/>
      <c r="D36" s="475">
        <f>SUM(D34:D35)</f>
        <v>6</v>
      </c>
      <c r="E36" s="476">
        <f>SUM(E34:E35)</f>
        <v>2</v>
      </c>
      <c r="F36" s="439">
        <f>SUM(F34:F35)</f>
        <v>4</v>
      </c>
      <c r="G36" s="439">
        <f>SUM(G34:G35)</f>
        <v>1.5</v>
      </c>
      <c r="H36" s="477" t="s">
        <v>61</v>
      </c>
      <c r="I36" s="478" t="s">
        <v>61</v>
      </c>
      <c r="J36" s="438">
        <f>SUM(J34:J35)</f>
        <v>30</v>
      </c>
      <c r="K36" s="439">
        <f>SUM(K34:K35)</f>
        <v>15</v>
      </c>
      <c r="L36" s="439">
        <f>SUM(L34)</f>
        <v>15</v>
      </c>
      <c r="M36" s="458"/>
      <c r="N36" s="340"/>
      <c r="O36" s="340"/>
      <c r="P36" s="340"/>
      <c r="Q36" s="340"/>
    </row>
    <row r="37" spans="1:17" s="628" customFormat="1" ht="12.75">
      <c r="A37" s="480"/>
      <c r="B37" s="479" t="s">
        <v>168</v>
      </c>
      <c r="C37" s="480"/>
      <c r="D37" s="789">
        <f>SUM(G36)</f>
        <v>1.5</v>
      </c>
      <c r="E37" s="481"/>
      <c r="F37" s="482"/>
      <c r="G37" s="482"/>
      <c r="H37" s="483" t="s">
        <v>61</v>
      </c>
      <c r="I37" s="484" t="s">
        <v>61</v>
      </c>
      <c r="J37" s="485"/>
      <c r="K37" s="482"/>
      <c r="L37" s="482"/>
      <c r="M37" s="534"/>
      <c r="N37" s="340"/>
      <c r="O37" s="340"/>
      <c r="P37" s="340"/>
      <c r="Q37" s="340"/>
    </row>
    <row r="38" spans="1:17" s="628" customFormat="1" ht="13.5" thickBot="1">
      <c r="A38" s="487"/>
      <c r="B38" s="486" t="s">
        <v>169</v>
      </c>
      <c r="C38" s="487"/>
      <c r="D38" s="488"/>
      <c r="E38" s="489"/>
      <c r="F38" s="490"/>
      <c r="G38" s="490"/>
      <c r="H38" s="491" t="s">
        <v>61</v>
      </c>
      <c r="I38" s="492" t="s">
        <v>61</v>
      </c>
      <c r="J38" s="493"/>
      <c r="K38" s="490"/>
      <c r="L38" s="490"/>
      <c r="M38" s="535"/>
      <c r="N38" s="340"/>
      <c r="O38" s="340"/>
      <c r="P38" s="340"/>
      <c r="Q38" s="340"/>
    </row>
    <row r="39" spans="1:17" s="627" customFormat="1" ht="13.5" thickBot="1">
      <c r="A39" s="626" t="s">
        <v>8</v>
      </c>
      <c r="B39" s="424" t="s">
        <v>191</v>
      </c>
      <c r="C39" s="424"/>
      <c r="D39" s="408"/>
      <c r="E39" s="408"/>
      <c r="F39" s="408"/>
      <c r="G39" s="510"/>
      <c r="H39" s="408"/>
      <c r="I39" s="408"/>
      <c r="J39" s="408"/>
      <c r="K39" s="408"/>
      <c r="L39" s="408"/>
      <c r="M39" s="529"/>
      <c r="N39" s="340"/>
      <c r="O39" s="340"/>
      <c r="P39" s="340"/>
      <c r="Q39" s="340"/>
    </row>
    <row r="40" spans="1:17" s="253" customFormat="1" ht="13.5" thickBot="1">
      <c r="A40" s="331">
        <v>1</v>
      </c>
      <c r="B40" s="249" t="s">
        <v>129</v>
      </c>
      <c r="C40" s="179" t="s">
        <v>5</v>
      </c>
      <c r="D40" s="186">
        <v>2</v>
      </c>
      <c r="E40" s="187">
        <v>1</v>
      </c>
      <c r="F40" s="188">
        <v>1</v>
      </c>
      <c r="G40" s="188">
        <v>1</v>
      </c>
      <c r="H40" s="188" t="s">
        <v>93</v>
      </c>
      <c r="I40" s="248" t="s">
        <v>35</v>
      </c>
      <c r="J40" s="184">
        <v>15</v>
      </c>
      <c r="K40" s="188"/>
      <c r="L40" s="188">
        <v>15</v>
      </c>
      <c r="M40" s="249"/>
      <c r="N40" s="340"/>
      <c r="O40" s="340"/>
      <c r="P40" s="340"/>
      <c r="Q40" s="340"/>
    </row>
    <row r="41" spans="1:17" s="253" customFormat="1" ht="13.5" thickBot="1">
      <c r="A41" s="244">
        <v>2</v>
      </c>
      <c r="B41" s="180" t="s">
        <v>130</v>
      </c>
      <c r="C41" s="176" t="s">
        <v>5</v>
      </c>
      <c r="D41" s="189">
        <v>2</v>
      </c>
      <c r="E41" s="190">
        <v>1</v>
      </c>
      <c r="F41" s="191">
        <v>1</v>
      </c>
      <c r="G41" s="191">
        <v>1</v>
      </c>
      <c r="H41" s="188" t="s">
        <v>93</v>
      </c>
      <c r="I41" s="183" t="s">
        <v>35</v>
      </c>
      <c r="J41" s="184">
        <v>15</v>
      </c>
      <c r="K41" s="188"/>
      <c r="L41" s="248">
        <v>15</v>
      </c>
      <c r="M41" s="249"/>
      <c r="N41" s="340"/>
      <c r="O41" s="340"/>
      <c r="P41" s="340"/>
      <c r="Q41" s="340"/>
    </row>
    <row r="42" spans="1:17" s="628" customFormat="1" ht="13.5" thickBot="1">
      <c r="A42" s="474"/>
      <c r="B42" s="473" t="s">
        <v>73</v>
      </c>
      <c r="C42" s="474"/>
      <c r="D42" s="475">
        <f>SUM(D40:D41)</f>
        <v>4</v>
      </c>
      <c r="E42" s="476">
        <f>SUM(E40:E41)</f>
        <v>2</v>
      </c>
      <c r="F42" s="439">
        <f>SUM(F40:F41)</f>
        <v>2</v>
      </c>
      <c r="G42" s="439">
        <f>SUM(G40:G41)</f>
        <v>2</v>
      </c>
      <c r="H42" s="477" t="s">
        <v>61</v>
      </c>
      <c r="I42" s="478" t="s">
        <v>61</v>
      </c>
      <c r="J42" s="438">
        <f>SUM(J40:J41)</f>
        <v>30</v>
      </c>
      <c r="K42" s="439"/>
      <c r="L42" s="439">
        <f>SUM(L40:L41)</f>
        <v>30</v>
      </c>
      <c r="M42" s="458"/>
      <c r="N42" s="340"/>
      <c r="O42" s="340"/>
      <c r="P42" s="340"/>
      <c r="Q42" s="340"/>
    </row>
    <row r="43" spans="1:17" s="628" customFormat="1" ht="12.75">
      <c r="A43" s="480"/>
      <c r="B43" s="479" t="s">
        <v>168</v>
      </c>
      <c r="C43" s="480"/>
      <c r="D43" s="789">
        <f>SUM(G42)</f>
        <v>2</v>
      </c>
      <c r="E43" s="481"/>
      <c r="F43" s="482"/>
      <c r="G43" s="482"/>
      <c r="H43" s="483" t="s">
        <v>61</v>
      </c>
      <c r="I43" s="484" t="s">
        <v>61</v>
      </c>
      <c r="J43" s="485"/>
      <c r="K43" s="482"/>
      <c r="L43" s="482"/>
      <c r="M43" s="534"/>
      <c r="N43" s="340"/>
      <c r="O43" s="340"/>
      <c r="P43" s="340"/>
      <c r="Q43" s="340"/>
    </row>
    <row r="44" spans="1:17" s="628" customFormat="1" ht="13.5" thickBot="1">
      <c r="A44" s="893"/>
      <c r="B44" s="894" t="s">
        <v>169</v>
      </c>
      <c r="C44" s="893"/>
      <c r="D44" s="898">
        <v>4</v>
      </c>
      <c r="E44" s="896"/>
      <c r="F44" s="526"/>
      <c r="G44" s="526"/>
      <c r="H44" s="526" t="s">
        <v>61</v>
      </c>
      <c r="I44" s="527" t="s">
        <v>61</v>
      </c>
      <c r="J44" s="899">
        <v>30</v>
      </c>
      <c r="K44" s="526"/>
      <c r="L44" s="526"/>
      <c r="M44" s="527"/>
      <c r="N44" s="340"/>
      <c r="O44" s="340"/>
      <c r="P44" s="340"/>
      <c r="Q44" s="340"/>
    </row>
    <row r="45" spans="1:17" s="627" customFormat="1" ht="13.5" thickBot="1">
      <c r="A45" s="626" t="s">
        <v>56</v>
      </c>
      <c r="B45" s="424" t="s">
        <v>192</v>
      </c>
      <c r="C45" s="424"/>
      <c r="D45" s="408"/>
      <c r="E45" s="408"/>
      <c r="F45" s="408"/>
      <c r="G45" s="510"/>
      <c r="H45" s="408"/>
      <c r="I45" s="408"/>
      <c r="J45" s="408"/>
      <c r="K45" s="408"/>
      <c r="L45" s="408"/>
      <c r="M45" s="529"/>
      <c r="N45" s="340"/>
      <c r="O45" s="340"/>
      <c r="P45" s="340"/>
      <c r="Q45" s="340"/>
    </row>
    <row r="46" spans="1:17" s="253" customFormat="1" ht="12.75">
      <c r="A46" s="272">
        <v>1</v>
      </c>
      <c r="B46" s="180" t="s">
        <v>161</v>
      </c>
      <c r="C46" s="176" t="s">
        <v>5</v>
      </c>
      <c r="D46" s="189">
        <v>3</v>
      </c>
      <c r="E46" s="190">
        <v>1.5</v>
      </c>
      <c r="F46" s="191">
        <v>1.5</v>
      </c>
      <c r="G46" s="191">
        <v>2</v>
      </c>
      <c r="H46" s="188" t="s">
        <v>93</v>
      </c>
      <c r="I46" s="188" t="s">
        <v>27</v>
      </c>
      <c r="J46" s="204">
        <v>30</v>
      </c>
      <c r="K46" s="191"/>
      <c r="L46" s="191">
        <v>30</v>
      </c>
      <c r="M46" s="182"/>
      <c r="N46" s="340"/>
      <c r="O46" s="340"/>
      <c r="P46" s="340"/>
      <c r="Q46" s="340"/>
    </row>
    <row r="47" spans="1:17" s="253" customFormat="1" ht="13.5" thickBot="1">
      <c r="A47" s="272">
        <v>2</v>
      </c>
      <c r="B47" s="180" t="s">
        <v>162</v>
      </c>
      <c r="C47" s="176" t="s">
        <v>5</v>
      </c>
      <c r="D47" s="189">
        <v>3</v>
      </c>
      <c r="E47" s="190">
        <v>1.5</v>
      </c>
      <c r="F47" s="191">
        <v>1.5</v>
      </c>
      <c r="G47" s="191">
        <v>2</v>
      </c>
      <c r="H47" s="188" t="s">
        <v>93</v>
      </c>
      <c r="I47" s="182" t="s">
        <v>27</v>
      </c>
      <c r="J47" s="204">
        <v>30</v>
      </c>
      <c r="K47" s="191"/>
      <c r="L47" s="191">
        <v>30</v>
      </c>
      <c r="M47" s="182"/>
      <c r="N47" s="340"/>
      <c r="O47" s="340"/>
      <c r="P47" s="340"/>
      <c r="Q47" s="340"/>
    </row>
    <row r="48" spans="1:17" s="628" customFormat="1" ht="13.5" thickBot="1">
      <c r="A48" s="474"/>
      <c r="B48" s="473" t="s">
        <v>73</v>
      </c>
      <c r="C48" s="474"/>
      <c r="D48" s="475">
        <f>SUM(D46:D47)</f>
        <v>6</v>
      </c>
      <c r="E48" s="476">
        <f>SUM(E46:E47)</f>
        <v>3</v>
      </c>
      <c r="F48" s="439">
        <f>SUM(F46:F47)</f>
        <v>3</v>
      </c>
      <c r="G48" s="439">
        <f>SUM(G46:G47)</f>
        <v>4</v>
      </c>
      <c r="H48" s="477" t="s">
        <v>61</v>
      </c>
      <c r="I48" s="478" t="s">
        <v>61</v>
      </c>
      <c r="J48" s="438">
        <f>SUM(J46:J47)</f>
        <v>60</v>
      </c>
      <c r="K48" s="439"/>
      <c r="L48" s="439">
        <f>SUM(L46:L47)</f>
        <v>60</v>
      </c>
      <c r="M48" s="458"/>
      <c r="N48" s="340"/>
      <c r="O48" s="340"/>
      <c r="P48" s="340"/>
      <c r="Q48" s="340"/>
    </row>
    <row r="49" spans="1:17" s="628" customFormat="1" ht="12.75">
      <c r="A49" s="480"/>
      <c r="B49" s="479" t="s">
        <v>168</v>
      </c>
      <c r="C49" s="480"/>
      <c r="D49" s="789">
        <f>SUM(G48)</f>
        <v>4</v>
      </c>
      <c r="E49" s="481"/>
      <c r="F49" s="482"/>
      <c r="G49" s="482"/>
      <c r="H49" s="483" t="s">
        <v>61</v>
      </c>
      <c r="I49" s="484" t="s">
        <v>61</v>
      </c>
      <c r="J49" s="485"/>
      <c r="K49" s="482"/>
      <c r="L49" s="482"/>
      <c r="M49" s="534"/>
      <c r="N49" s="340"/>
      <c r="O49" s="340"/>
      <c r="P49" s="340"/>
      <c r="Q49" s="340"/>
    </row>
    <row r="50" spans="1:17" s="628" customFormat="1" ht="13.5" thickBot="1">
      <c r="A50" s="487"/>
      <c r="B50" s="486" t="s">
        <v>169</v>
      </c>
      <c r="C50" s="487"/>
      <c r="D50" s="488"/>
      <c r="E50" s="489"/>
      <c r="F50" s="490"/>
      <c r="G50" s="490"/>
      <c r="H50" s="491" t="s">
        <v>61</v>
      </c>
      <c r="I50" s="492" t="s">
        <v>61</v>
      </c>
      <c r="J50" s="493"/>
      <c r="K50" s="490"/>
      <c r="L50" s="490"/>
      <c r="M50" s="535"/>
      <c r="N50" s="340"/>
      <c r="O50" s="340"/>
      <c r="P50" s="340"/>
      <c r="Q50" s="340"/>
    </row>
    <row r="51" spans="1:17" s="627" customFormat="1" ht="13.5" thickBot="1">
      <c r="A51" s="626" t="s">
        <v>57</v>
      </c>
      <c r="B51" s="424" t="s">
        <v>9</v>
      </c>
      <c r="C51" s="424"/>
      <c r="D51" s="408"/>
      <c r="E51" s="408"/>
      <c r="F51" s="408"/>
      <c r="G51" s="408"/>
      <c r="H51" s="408"/>
      <c r="I51" s="408"/>
      <c r="J51" s="408"/>
      <c r="K51" s="408"/>
      <c r="L51" s="408"/>
      <c r="M51" s="529"/>
      <c r="N51" s="340"/>
      <c r="O51" s="340"/>
      <c r="P51" s="340"/>
      <c r="Q51" s="340"/>
    </row>
    <row r="52" spans="1:17" s="253" customFormat="1" ht="12.75">
      <c r="A52" s="218">
        <v>1</v>
      </c>
      <c r="B52" s="202" t="s">
        <v>234</v>
      </c>
      <c r="C52" s="240" t="s">
        <v>5</v>
      </c>
      <c r="D52" s="287">
        <v>0.5</v>
      </c>
      <c r="E52" s="288">
        <v>0.5</v>
      </c>
      <c r="F52" s="199"/>
      <c r="G52" s="199"/>
      <c r="H52" s="282" t="s">
        <v>92</v>
      </c>
      <c r="I52" s="245" t="s">
        <v>27</v>
      </c>
      <c r="J52" s="240">
        <v>4</v>
      </c>
      <c r="K52" s="200">
        <v>4</v>
      </c>
      <c r="L52" s="200"/>
      <c r="M52" s="202"/>
      <c r="N52" s="340"/>
      <c r="O52" s="340"/>
      <c r="P52" s="340"/>
      <c r="Q52" s="340"/>
    </row>
    <row r="53" spans="1:17" s="253" customFormat="1" ht="12.75">
      <c r="A53" s="208">
        <v>2</v>
      </c>
      <c r="B53" s="279" t="s">
        <v>71</v>
      </c>
      <c r="C53" s="220" t="s">
        <v>5</v>
      </c>
      <c r="D53" s="189">
        <v>0.25</v>
      </c>
      <c r="E53" s="190">
        <v>0.25</v>
      </c>
      <c r="F53" s="203"/>
      <c r="G53" s="203"/>
      <c r="H53" s="188" t="s">
        <v>92</v>
      </c>
      <c r="I53" s="204" t="s">
        <v>27</v>
      </c>
      <c r="J53" s="176">
        <v>2</v>
      </c>
      <c r="K53" s="191">
        <v>2</v>
      </c>
      <c r="L53" s="191"/>
      <c r="M53" s="279"/>
      <c r="N53" s="340"/>
      <c r="O53" s="340"/>
      <c r="P53" s="340"/>
      <c r="Q53" s="340"/>
    </row>
    <row r="54" spans="1:17" s="253" customFormat="1" ht="12.75">
      <c r="A54" s="208">
        <v>3</v>
      </c>
      <c r="B54" s="279" t="s">
        <v>31</v>
      </c>
      <c r="C54" s="935" t="s">
        <v>5</v>
      </c>
      <c r="D54" s="189">
        <v>0.5</v>
      </c>
      <c r="E54" s="190">
        <v>0.5</v>
      </c>
      <c r="F54" s="203"/>
      <c r="G54" s="203"/>
      <c r="H54" s="191" t="s">
        <v>92</v>
      </c>
      <c r="I54" s="204" t="s">
        <v>27</v>
      </c>
      <c r="J54" s="176">
        <v>4</v>
      </c>
      <c r="K54" s="191">
        <v>4</v>
      </c>
      <c r="L54" s="191"/>
      <c r="M54" s="279"/>
      <c r="N54" s="340"/>
      <c r="O54" s="340"/>
      <c r="P54" s="340"/>
      <c r="Q54" s="340"/>
    </row>
    <row r="55" spans="1:17" s="253" customFormat="1" ht="13.5" thickBot="1">
      <c r="A55" s="331">
        <v>4</v>
      </c>
      <c r="B55" s="249" t="s">
        <v>30</v>
      </c>
      <c r="C55" s="219" t="s">
        <v>5</v>
      </c>
      <c r="D55" s="186">
        <v>0.25</v>
      </c>
      <c r="E55" s="187">
        <v>0.25</v>
      </c>
      <c r="F55" s="247"/>
      <c r="G55" s="247"/>
      <c r="H55" s="191" t="s">
        <v>92</v>
      </c>
      <c r="I55" s="248" t="s">
        <v>27</v>
      </c>
      <c r="J55" s="184">
        <v>2</v>
      </c>
      <c r="K55" s="188">
        <v>2</v>
      </c>
      <c r="L55" s="188"/>
      <c r="M55" s="249"/>
      <c r="N55" s="340"/>
      <c r="O55" s="340"/>
      <c r="P55" s="340"/>
      <c r="Q55" s="340"/>
    </row>
    <row r="56" spans="1:17" s="627" customFormat="1" ht="13.5" thickBot="1">
      <c r="A56" s="620" t="s">
        <v>58</v>
      </c>
      <c r="B56" s="633"/>
      <c r="C56" s="644"/>
      <c r="D56" s="644"/>
      <c r="E56" s="645"/>
      <c r="F56" s="637"/>
      <c r="G56" s="637"/>
      <c r="H56" s="635" t="s">
        <v>61</v>
      </c>
      <c r="I56" s="635" t="s">
        <v>61</v>
      </c>
      <c r="J56" s="636"/>
      <c r="K56" s="637"/>
      <c r="L56" s="644"/>
      <c r="M56" s="529"/>
      <c r="N56" s="340"/>
      <c r="O56" s="340"/>
      <c r="P56" s="340"/>
      <c r="Q56" s="340"/>
    </row>
    <row r="57" spans="1:17" s="380" customFormat="1" ht="13.5" thickBot="1">
      <c r="A57" s="1117" t="s">
        <v>187</v>
      </c>
      <c r="B57" s="1118"/>
      <c r="C57" s="905"/>
      <c r="D57" s="1062">
        <f>SUM(D52:D56,D48,D42,D36,D30,D25)</f>
        <v>30</v>
      </c>
      <c r="E57" s="384">
        <f>SUM(E52:E56,E48,E42,E36,E30,E25)</f>
        <v>13.5</v>
      </c>
      <c r="F57" s="955">
        <f>SUM(F48,F42,F36,F30,F25)</f>
        <v>16.5</v>
      </c>
      <c r="G57" s="955">
        <f>SUM(G48,G42,G36,G30,G25)</f>
        <v>18</v>
      </c>
      <c r="H57" s="542"/>
      <c r="I57" s="541"/>
      <c r="J57" s="540">
        <f>SUM(J52:J56,J48,J42,J36,J30,J25)</f>
        <v>237</v>
      </c>
      <c r="K57" s="384">
        <f>SUM(K52:K56,K36)</f>
        <v>27</v>
      </c>
      <c r="L57" s="385">
        <f>SUM(L48,L42,L36,L30,L25)</f>
        <v>210</v>
      </c>
      <c r="M57" s="652"/>
      <c r="N57" s="544"/>
      <c r="O57" s="544"/>
      <c r="P57" s="544"/>
      <c r="Q57" s="544"/>
    </row>
    <row r="58" spans="1:17" ht="12.75">
      <c r="A58" s="739"/>
      <c r="B58" s="740"/>
      <c r="C58" s="739"/>
      <c r="D58" s="739"/>
      <c r="E58" s="739"/>
      <c r="F58" s="739"/>
      <c r="G58" s="738"/>
      <c r="H58" s="738"/>
      <c r="I58" s="738"/>
      <c r="J58" s="738"/>
      <c r="K58" s="738"/>
      <c r="L58" s="738"/>
      <c r="M58" s="738"/>
      <c r="N58" s="707"/>
      <c r="O58" s="544"/>
      <c r="P58" s="544"/>
      <c r="Q58" s="544"/>
    </row>
    <row r="59" spans="1:17" ht="12.75">
      <c r="A59" s="739"/>
      <c r="B59" s="740"/>
      <c r="C59" s="739"/>
      <c r="D59" s="739"/>
      <c r="E59" s="739"/>
      <c r="F59" s="739"/>
      <c r="G59" s="738"/>
      <c r="H59" s="738"/>
      <c r="I59" s="738"/>
      <c r="J59" s="738"/>
      <c r="K59" s="738"/>
      <c r="L59" s="738"/>
      <c r="M59" s="738"/>
      <c r="N59" s="707"/>
      <c r="O59" s="544"/>
      <c r="P59" s="544"/>
      <c r="Q59" s="544"/>
    </row>
    <row r="60" spans="1:17" ht="12.75">
      <c r="A60" s="729"/>
      <c r="B60" s="729"/>
      <c r="C60" s="707"/>
      <c r="D60" s="707"/>
      <c r="E60" s="707"/>
      <c r="F60" s="707"/>
      <c r="G60" s="707"/>
      <c r="H60" s="707"/>
      <c r="I60" s="707"/>
      <c r="J60" s="707"/>
      <c r="K60" s="707"/>
      <c r="L60" s="707"/>
      <c r="M60" s="707"/>
      <c r="N60" s="707"/>
      <c r="O60" s="544"/>
      <c r="P60" s="544"/>
      <c r="Q60" s="544"/>
    </row>
    <row r="61" spans="1:17" ht="12.75">
      <c r="A61" s="721"/>
      <c r="B61" s="720"/>
      <c r="C61" s="721"/>
      <c r="D61" s="721"/>
      <c r="E61" s="721"/>
      <c r="F61" s="721"/>
      <c r="G61" s="707"/>
      <c r="H61" s="707"/>
      <c r="I61" s="707"/>
      <c r="J61" s="707"/>
      <c r="K61" s="707"/>
      <c r="L61" s="707"/>
      <c r="M61" s="707"/>
      <c r="N61" s="544"/>
      <c r="O61" s="544"/>
      <c r="P61" s="544"/>
      <c r="Q61" s="544"/>
    </row>
    <row r="62" spans="1:17" ht="12.75">
      <c r="A62" s="544"/>
      <c r="B62" s="544"/>
      <c r="C62" s="544"/>
      <c r="D62" s="544"/>
      <c r="E62" s="544"/>
      <c r="F62" s="544"/>
      <c r="G62" s="544"/>
      <c r="H62" s="544"/>
      <c r="I62" s="544"/>
      <c r="J62" s="544"/>
      <c r="K62" s="544"/>
      <c r="L62" s="544"/>
      <c r="M62" s="544"/>
      <c r="N62" s="544"/>
      <c r="O62" s="544"/>
      <c r="P62" s="544"/>
      <c r="Q62" s="544"/>
    </row>
    <row r="63" spans="1:17" ht="15.75">
      <c r="A63" s="1155" t="s">
        <v>85</v>
      </c>
      <c r="B63" s="1156"/>
      <c r="C63" s="1156"/>
      <c r="D63" s="1156"/>
      <c r="E63" s="1156"/>
      <c r="F63" s="1156"/>
      <c r="G63" s="1156"/>
      <c r="H63" s="1156"/>
      <c r="I63" s="1156"/>
      <c r="J63" s="1156"/>
      <c r="K63" s="1156"/>
      <c r="L63" s="1156"/>
      <c r="M63" s="1156"/>
      <c r="N63" s="544"/>
      <c r="O63" s="544"/>
      <c r="P63" s="544"/>
      <c r="Q63" s="544"/>
    </row>
    <row r="64" spans="1:17" ht="15.75">
      <c r="A64" s="1155" t="s">
        <v>213</v>
      </c>
      <c r="B64" s="1155"/>
      <c r="C64" s="1155"/>
      <c r="D64" s="1155"/>
      <c r="E64" s="1155"/>
      <c r="F64" s="1155"/>
      <c r="G64" s="1155"/>
      <c r="H64" s="1155"/>
      <c r="I64" s="1155"/>
      <c r="J64" s="1155"/>
      <c r="K64" s="1155"/>
      <c r="L64" s="1155"/>
      <c r="M64" s="1155"/>
      <c r="N64" s="544"/>
      <c r="O64" s="544"/>
      <c r="P64" s="544"/>
      <c r="Q64" s="544"/>
    </row>
    <row r="65" spans="1:17" ht="15.75">
      <c r="A65" s="708"/>
      <c r="B65" s="708"/>
      <c r="C65" s="708"/>
      <c r="D65" s="708"/>
      <c r="E65" s="708"/>
      <c r="F65" s="708"/>
      <c r="G65" s="708"/>
      <c r="H65" s="708"/>
      <c r="I65" s="708"/>
      <c r="J65" s="708"/>
      <c r="K65" s="708"/>
      <c r="L65" s="708"/>
      <c r="M65" s="708"/>
      <c r="N65" s="544"/>
      <c r="O65" s="544"/>
      <c r="P65" s="544"/>
      <c r="Q65" s="544"/>
    </row>
    <row r="66" spans="1:17" ht="12.75">
      <c r="A66" s="710"/>
      <c r="B66" s="730" t="s">
        <v>182</v>
      </c>
      <c r="C66" s="712"/>
      <c r="D66" s="710"/>
      <c r="E66" s="710"/>
      <c r="F66" s="710"/>
      <c r="G66" s="710"/>
      <c r="H66" s="710"/>
      <c r="I66" s="710"/>
      <c r="J66" s="710"/>
      <c r="K66" s="710"/>
      <c r="L66" s="710"/>
      <c r="M66" s="710"/>
      <c r="N66" s="544"/>
      <c r="O66" s="544"/>
      <c r="P66" s="544"/>
      <c r="Q66" s="544"/>
    </row>
    <row r="67" spans="1:17" ht="12.75">
      <c r="A67" s="544"/>
      <c r="B67" s="340" t="s">
        <v>180</v>
      </c>
      <c r="C67" s="544"/>
      <c r="D67" s="544"/>
      <c r="E67" s="544"/>
      <c r="F67" s="544"/>
      <c r="G67" s="544"/>
      <c r="H67" s="544"/>
      <c r="I67" s="544"/>
      <c r="J67" s="544"/>
      <c r="K67" s="544"/>
      <c r="L67" s="544"/>
      <c r="M67" s="544"/>
      <c r="N67" s="544"/>
      <c r="O67" s="544"/>
      <c r="P67" s="544"/>
      <c r="Q67" s="544"/>
    </row>
    <row r="68" spans="1:17" ht="12.75">
      <c r="A68" s="544"/>
      <c r="B68" s="687" t="s">
        <v>183</v>
      </c>
      <c r="C68" s="544"/>
      <c r="D68" s="544"/>
      <c r="E68" s="544"/>
      <c r="F68" s="544"/>
      <c r="G68" s="544"/>
      <c r="H68" s="544"/>
      <c r="I68" s="544"/>
      <c r="J68" s="544"/>
      <c r="K68" s="544"/>
      <c r="L68" s="544"/>
      <c r="M68" s="544"/>
      <c r="N68" s="544"/>
      <c r="O68" s="544"/>
      <c r="P68" s="544"/>
      <c r="Q68" s="544"/>
    </row>
    <row r="69" spans="1:17" ht="12.75">
      <c r="A69" s="544"/>
      <c r="B69" s="340" t="s">
        <v>184</v>
      </c>
      <c r="C69" s="544"/>
      <c r="D69" s="544"/>
      <c r="E69" s="544"/>
      <c r="F69" s="544"/>
      <c r="G69" s="544"/>
      <c r="H69" s="544"/>
      <c r="I69" s="544"/>
      <c r="J69" s="544"/>
      <c r="K69" s="544"/>
      <c r="L69" s="544"/>
      <c r="M69" s="544"/>
      <c r="N69" s="544"/>
      <c r="O69" s="544"/>
      <c r="P69" s="544"/>
      <c r="Q69" s="544"/>
    </row>
    <row r="70" spans="1:17" ht="12.75">
      <c r="A70" s="544"/>
      <c r="B70" s="687" t="s">
        <v>185</v>
      </c>
      <c r="C70" s="544"/>
      <c r="D70" s="544"/>
      <c r="E70" s="544"/>
      <c r="F70" s="544"/>
      <c r="G70" s="544"/>
      <c r="H70" s="544"/>
      <c r="I70" s="544"/>
      <c r="J70" s="544"/>
      <c r="K70" s="544"/>
      <c r="L70" s="544"/>
      <c r="M70" s="544"/>
      <c r="N70" s="544"/>
      <c r="O70" s="544"/>
      <c r="P70" s="544"/>
      <c r="Q70" s="544"/>
    </row>
    <row r="71" spans="1:17" ht="12.75">
      <c r="A71" s="544"/>
      <c r="B71" s="544"/>
      <c r="C71" s="544"/>
      <c r="D71" s="544"/>
      <c r="E71" s="544"/>
      <c r="F71" s="544"/>
      <c r="G71" s="544"/>
      <c r="H71" s="544"/>
      <c r="I71" s="544"/>
      <c r="J71" s="544"/>
      <c r="K71" s="544"/>
      <c r="L71" s="544"/>
      <c r="M71" s="544"/>
      <c r="N71" s="544"/>
      <c r="O71" s="544"/>
      <c r="P71" s="544"/>
      <c r="Q71" s="544"/>
    </row>
    <row r="72" spans="1:17" ht="13.5" thickBot="1">
      <c r="A72" s="544"/>
      <c r="B72" s="714" t="s">
        <v>102</v>
      </c>
      <c r="C72" s="544"/>
      <c r="D72" s="544"/>
      <c r="E72" s="544"/>
      <c r="F72" s="544"/>
      <c r="G72" s="565"/>
      <c r="H72" s="544"/>
      <c r="I72" s="544"/>
      <c r="J72" s="544"/>
      <c r="K72" s="544"/>
      <c r="L72" s="544"/>
      <c r="M72" s="544"/>
      <c r="N72" s="544"/>
      <c r="O72" s="544"/>
      <c r="P72" s="544"/>
      <c r="Q72" s="544"/>
    </row>
    <row r="73" spans="1:17" ht="12.75">
      <c r="A73" s="65" t="s">
        <v>0</v>
      </c>
      <c r="B73" s="66"/>
      <c r="C73" s="73"/>
      <c r="D73" s="1111" t="s">
        <v>46</v>
      </c>
      <c r="E73" s="1112"/>
      <c r="F73" s="1112"/>
      <c r="G73" s="96" t="s">
        <v>34</v>
      </c>
      <c r="H73" s="3" t="s">
        <v>1</v>
      </c>
      <c r="I73" s="75" t="s">
        <v>39</v>
      </c>
      <c r="J73" s="1161" t="s">
        <v>49</v>
      </c>
      <c r="K73" s="1162"/>
      <c r="L73" s="1162"/>
      <c r="M73" s="1163"/>
      <c r="N73" s="544"/>
      <c r="O73" s="544"/>
      <c r="P73" s="544"/>
      <c r="Q73" s="544"/>
    </row>
    <row r="74" spans="1:17" ht="12.75">
      <c r="A74" s="74"/>
      <c r="B74" s="67" t="s">
        <v>10</v>
      </c>
      <c r="C74" s="131" t="s">
        <v>37</v>
      </c>
      <c r="D74" s="78" t="s">
        <v>2</v>
      </c>
      <c r="E74" s="17" t="s">
        <v>43</v>
      </c>
      <c r="F74" s="81" t="s">
        <v>22</v>
      </c>
      <c r="G74" s="93" t="s">
        <v>47</v>
      </c>
      <c r="H74" s="7" t="s">
        <v>45</v>
      </c>
      <c r="I74" s="76" t="s">
        <v>40</v>
      </c>
      <c r="J74" s="166" t="s">
        <v>2</v>
      </c>
      <c r="K74" s="1116" t="s">
        <v>50</v>
      </c>
      <c r="L74" s="1116"/>
      <c r="M74" s="70" t="s">
        <v>152</v>
      </c>
      <c r="N74" s="544"/>
      <c r="O74" s="544"/>
      <c r="P74" s="544"/>
      <c r="Q74" s="544"/>
    </row>
    <row r="75" spans="1:17" ht="12.75">
      <c r="A75" s="4"/>
      <c r="B75" s="67" t="s">
        <v>3</v>
      </c>
      <c r="C75" s="80"/>
      <c r="D75" s="55"/>
      <c r="E75" s="17" t="s">
        <v>11</v>
      </c>
      <c r="F75" s="38" t="s">
        <v>28</v>
      </c>
      <c r="G75" s="94" t="s">
        <v>68</v>
      </c>
      <c r="H75" s="7"/>
      <c r="I75" s="77" t="s">
        <v>41</v>
      </c>
      <c r="J75" s="86"/>
      <c r="K75" s="84" t="s">
        <v>12</v>
      </c>
      <c r="L75" s="125" t="s">
        <v>13</v>
      </c>
      <c r="M75" s="79"/>
      <c r="N75" s="544"/>
      <c r="O75" s="544"/>
      <c r="P75" s="544"/>
      <c r="Q75" s="544"/>
    </row>
    <row r="76" spans="1:17" ht="12.75">
      <c r="A76" s="55"/>
      <c r="B76" s="67"/>
      <c r="C76" s="6"/>
      <c r="D76" s="55"/>
      <c r="E76" s="17" t="s">
        <v>38</v>
      </c>
      <c r="F76" s="68" t="s">
        <v>23</v>
      </c>
      <c r="G76" s="85" t="s">
        <v>69</v>
      </c>
      <c r="H76" s="6"/>
      <c r="I76" s="76" t="s">
        <v>42</v>
      </c>
      <c r="J76" s="87"/>
      <c r="K76" s="52"/>
      <c r="L76" s="95"/>
      <c r="M76" s="39"/>
      <c r="N76" s="544"/>
      <c r="O76" s="544"/>
      <c r="P76" s="544"/>
      <c r="Q76" s="544"/>
    </row>
    <row r="77" spans="1:17" ht="12.75">
      <c r="A77" s="55"/>
      <c r="B77" s="56"/>
      <c r="C77" s="37"/>
      <c r="D77" s="55"/>
      <c r="E77" s="17" t="s">
        <v>44</v>
      </c>
      <c r="F77" s="68"/>
      <c r="G77" s="85" t="s">
        <v>26</v>
      </c>
      <c r="H77" s="8"/>
      <c r="I77" s="55" t="s">
        <v>70</v>
      </c>
      <c r="J77" s="26"/>
      <c r="K77" s="52"/>
      <c r="L77" s="16"/>
      <c r="M77" s="27"/>
      <c r="N77" s="544"/>
      <c r="O77" s="544"/>
      <c r="P77" s="544"/>
      <c r="Q77" s="544"/>
    </row>
    <row r="78" spans="1:17" ht="12.75">
      <c r="A78" s="55"/>
      <c r="B78" s="56"/>
      <c r="C78" s="37"/>
      <c r="D78" s="55"/>
      <c r="E78" s="17"/>
      <c r="F78" s="68"/>
      <c r="G78" s="85"/>
      <c r="H78" s="8"/>
      <c r="I78" s="55"/>
      <c r="J78" s="26"/>
      <c r="K78" s="52"/>
      <c r="L78" s="16"/>
      <c r="M78" s="27"/>
      <c r="N78" s="544"/>
      <c r="O78" s="544"/>
      <c r="P78" s="544"/>
      <c r="Q78" s="544"/>
    </row>
    <row r="79" spans="1:17" ht="13.5" thickBot="1">
      <c r="A79" s="10"/>
      <c r="B79" s="43"/>
      <c r="C79" s="11"/>
      <c r="D79" s="10"/>
      <c r="E79" s="69"/>
      <c r="F79" s="82"/>
      <c r="G79" s="69"/>
      <c r="H79" s="11"/>
      <c r="I79" s="10"/>
      <c r="J79" s="28"/>
      <c r="K79" s="53"/>
      <c r="L79" s="23"/>
      <c r="M79" s="29"/>
      <c r="N79" s="544"/>
      <c r="O79" s="544"/>
      <c r="P79" s="544"/>
      <c r="Q79" s="544"/>
    </row>
    <row r="80" spans="1:17" ht="13.5" thickBot="1">
      <c r="A80" s="821"/>
      <c r="B80" s="822" t="s">
        <v>36</v>
      </c>
      <c r="C80" s="823"/>
      <c r="D80" s="823"/>
      <c r="E80" s="823"/>
      <c r="F80" s="823"/>
      <c r="G80" s="823"/>
      <c r="H80" s="823"/>
      <c r="I80" s="823"/>
      <c r="J80" s="11"/>
      <c r="K80" s="11"/>
      <c r="L80" s="11"/>
      <c r="M80" s="12"/>
      <c r="N80" s="544"/>
      <c r="O80" s="544"/>
      <c r="P80" s="544"/>
      <c r="Q80" s="544"/>
    </row>
    <row r="81" spans="1:17" s="396" customFormat="1" ht="12.75">
      <c r="A81" s="824" t="s">
        <v>5</v>
      </c>
      <c r="B81" s="825" t="s">
        <v>188</v>
      </c>
      <c r="C81" s="825"/>
      <c r="D81" s="536"/>
      <c r="E81" s="536"/>
      <c r="F81" s="536"/>
      <c r="G81" s="536"/>
      <c r="H81" s="536"/>
      <c r="I81" s="536"/>
      <c r="J81" s="422"/>
      <c r="K81" s="422"/>
      <c r="L81" s="422"/>
      <c r="M81" s="423"/>
      <c r="N81" s="544"/>
      <c r="O81" s="544"/>
      <c r="P81" s="544"/>
      <c r="Q81" s="544"/>
    </row>
    <row r="82" spans="1:17" s="59" customFormat="1" ht="13.5" thickBot="1">
      <c r="A82" s="246">
        <v>1</v>
      </c>
      <c r="B82" s="181" t="s">
        <v>120</v>
      </c>
      <c r="C82" s="184" t="s">
        <v>6</v>
      </c>
      <c r="D82" s="186">
        <v>2</v>
      </c>
      <c r="E82" s="187">
        <v>1.5</v>
      </c>
      <c r="F82" s="188">
        <v>0.5</v>
      </c>
      <c r="G82" s="188">
        <v>2</v>
      </c>
      <c r="H82" s="188" t="s">
        <v>100</v>
      </c>
      <c r="I82" s="183" t="s">
        <v>35</v>
      </c>
      <c r="J82" s="71">
        <v>30</v>
      </c>
      <c r="K82" s="15"/>
      <c r="L82" s="18">
        <v>30</v>
      </c>
      <c r="M82" s="21"/>
      <c r="N82" s="707"/>
      <c r="O82" s="685"/>
      <c r="P82" s="685"/>
      <c r="Q82" s="685"/>
    </row>
    <row r="83" spans="1:17" s="440" customFormat="1" ht="13.5" thickBot="1">
      <c r="A83" s="474"/>
      <c r="B83" s="473" t="s">
        <v>73</v>
      </c>
      <c r="C83" s="474"/>
      <c r="D83" s="475">
        <f>SUM(D82)</f>
        <v>2</v>
      </c>
      <c r="E83" s="476">
        <f>SUM(E82)</f>
        <v>1.5</v>
      </c>
      <c r="F83" s="439">
        <f>SUM(F82)</f>
        <v>0.5</v>
      </c>
      <c r="G83" s="439">
        <f>SUM(G82)</f>
        <v>2</v>
      </c>
      <c r="H83" s="477" t="s">
        <v>61</v>
      </c>
      <c r="I83" s="478" t="s">
        <v>61</v>
      </c>
      <c r="J83" s="438">
        <f>SUM(J82:J82)</f>
        <v>30</v>
      </c>
      <c r="K83" s="439"/>
      <c r="L83" s="439">
        <f>SUM(L82:L82)</f>
        <v>30</v>
      </c>
      <c r="M83" s="458"/>
      <c r="N83" s="580"/>
      <c r="O83" s="544"/>
      <c r="P83" s="544"/>
      <c r="Q83" s="544"/>
    </row>
    <row r="84" spans="1:17" s="440" customFormat="1" ht="12.75">
      <c r="A84" s="480"/>
      <c r="B84" s="479" t="s">
        <v>168</v>
      </c>
      <c r="C84" s="480"/>
      <c r="D84" s="789">
        <f>SUM(G83)</f>
        <v>2</v>
      </c>
      <c r="E84" s="481"/>
      <c r="F84" s="482"/>
      <c r="G84" s="482"/>
      <c r="H84" s="483" t="s">
        <v>61</v>
      </c>
      <c r="I84" s="484" t="s">
        <v>61</v>
      </c>
      <c r="J84" s="485"/>
      <c r="K84" s="482"/>
      <c r="L84" s="482"/>
      <c r="M84" s="534"/>
      <c r="N84" s="544"/>
      <c r="O84" s="544"/>
      <c r="P84" s="544"/>
      <c r="Q84" s="544"/>
    </row>
    <row r="85" spans="1:17" s="440" customFormat="1" ht="13.5" thickBot="1">
      <c r="A85" s="487"/>
      <c r="B85" s="486" t="s">
        <v>169</v>
      </c>
      <c r="C85" s="487"/>
      <c r="D85" s="790">
        <v>2</v>
      </c>
      <c r="E85" s="489"/>
      <c r="F85" s="490"/>
      <c r="G85" s="490"/>
      <c r="H85" s="491" t="s">
        <v>61</v>
      </c>
      <c r="I85" s="492" t="s">
        <v>61</v>
      </c>
      <c r="J85" s="891">
        <v>30</v>
      </c>
      <c r="K85" s="490"/>
      <c r="L85" s="490"/>
      <c r="M85" s="535"/>
      <c r="N85" s="544"/>
      <c r="O85" s="544"/>
      <c r="P85" s="544"/>
      <c r="Q85" s="544"/>
    </row>
    <row r="86" spans="1:17" s="396" customFormat="1" ht="13.5" thickBot="1">
      <c r="A86" s="626" t="s">
        <v>6</v>
      </c>
      <c r="B86" s="424" t="s">
        <v>189</v>
      </c>
      <c r="C86" s="424"/>
      <c r="D86" s="424"/>
      <c r="E86" s="424"/>
      <c r="F86" s="408"/>
      <c r="G86" s="510"/>
      <c r="H86" s="408"/>
      <c r="I86" s="408"/>
      <c r="J86" s="408"/>
      <c r="K86" s="408"/>
      <c r="L86" s="408"/>
      <c r="M86" s="529"/>
      <c r="N86" s="544"/>
      <c r="O86" s="544"/>
      <c r="P86" s="544"/>
      <c r="Q86" s="544"/>
    </row>
    <row r="87" spans="1:17" ht="13.5" thickBot="1">
      <c r="A87" s="254">
        <v>1</v>
      </c>
      <c r="B87" s="180" t="s">
        <v>94</v>
      </c>
      <c r="C87" s="176" t="s">
        <v>6</v>
      </c>
      <c r="D87" s="189">
        <v>11</v>
      </c>
      <c r="E87" s="190">
        <v>2.5</v>
      </c>
      <c r="F87" s="191">
        <v>8.5</v>
      </c>
      <c r="G87" s="191">
        <v>9</v>
      </c>
      <c r="H87" s="191" t="s">
        <v>176</v>
      </c>
      <c r="I87" s="182" t="s">
        <v>27</v>
      </c>
      <c r="J87" s="240">
        <v>60</v>
      </c>
      <c r="K87" s="199"/>
      <c r="L87" s="200">
        <v>60</v>
      </c>
      <c r="M87" s="202"/>
      <c r="N87" s="544"/>
      <c r="O87" s="544"/>
      <c r="P87" s="544"/>
      <c r="Q87" s="544"/>
    </row>
    <row r="88" spans="1:17" s="440" customFormat="1" ht="13.5" thickBot="1">
      <c r="A88" s="474"/>
      <c r="B88" s="473" t="s">
        <v>73</v>
      </c>
      <c r="C88" s="474"/>
      <c r="D88" s="475">
        <f>SUM(D87)</f>
        <v>11</v>
      </c>
      <c r="E88" s="476">
        <f>SUM(E87)</f>
        <v>2.5</v>
      </c>
      <c r="F88" s="439">
        <f>SUM(F87)</f>
        <v>8.5</v>
      </c>
      <c r="G88" s="439">
        <f>SUM(G87)</f>
        <v>9</v>
      </c>
      <c r="H88" s="477" t="s">
        <v>61</v>
      </c>
      <c r="I88" s="478" t="s">
        <v>61</v>
      </c>
      <c r="J88" s="457">
        <v>60</v>
      </c>
      <c r="K88" s="439"/>
      <c r="L88" s="439">
        <v>60</v>
      </c>
      <c r="M88" s="458"/>
      <c r="N88" s="544"/>
      <c r="O88" s="544"/>
      <c r="P88" s="544"/>
      <c r="Q88" s="544"/>
    </row>
    <row r="89" spans="1:17" s="440" customFormat="1" ht="12.75">
      <c r="A89" s="518"/>
      <c r="B89" s="517" t="s">
        <v>168</v>
      </c>
      <c r="C89" s="518"/>
      <c r="D89" s="642">
        <f>SUM(G88)</f>
        <v>9</v>
      </c>
      <c r="E89" s="519"/>
      <c r="F89" s="520"/>
      <c r="G89" s="520"/>
      <c r="H89" s="521" t="s">
        <v>61</v>
      </c>
      <c r="I89" s="522" t="s">
        <v>61</v>
      </c>
      <c r="J89" s="523"/>
      <c r="K89" s="520"/>
      <c r="L89" s="520"/>
      <c r="M89" s="533"/>
      <c r="N89" s="544"/>
      <c r="O89" s="544"/>
      <c r="P89" s="544"/>
      <c r="Q89" s="544"/>
    </row>
    <row r="90" spans="1:17" s="440" customFormat="1" ht="13.5" thickBot="1">
      <c r="A90" s="647"/>
      <c r="B90" s="524" t="s">
        <v>169</v>
      </c>
      <c r="C90" s="525"/>
      <c r="D90" s="526"/>
      <c r="E90" s="526"/>
      <c r="F90" s="526"/>
      <c r="G90" s="526"/>
      <c r="H90" s="526" t="s">
        <v>61</v>
      </c>
      <c r="I90" s="527" t="s">
        <v>61</v>
      </c>
      <c r="J90" s="528"/>
      <c r="K90" s="526"/>
      <c r="L90" s="526"/>
      <c r="M90" s="527"/>
      <c r="N90" s="544"/>
      <c r="O90" s="544"/>
      <c r="P90" s="544"/>
      <c r="Q90" s="544"/>
    </row>
    <row r="91" spans="1:17" s="396" customFormat="1" ht="13.5" thickBot="1">
      <c r="A91" s="626" t="s">
        <v>7</v>
      </c>
      <c r="B91" s="424" t="s">
        <v>190</v>
      </c>
      <c r="C91" s="424"/>
      <c r="D91" s="408"/>
      <c r="E91" s="408"/>
      <c r="F91" s="408"/>
      <c r="G91" s="510"/>
      <c r="H91" s="408"/>
      <c r="I91" s="408"/>
      <c r="J91" s="408"/>
      <c r="K91" s="408"/>
      <c r="L91" s="408"/>
      <c r="M91" s="529"/>
      <c r="N91" s="544"/>
      <c r="O91" s="544"/>
      <c r="P91" s="544"/>
      <c r="Q91" s="544"/>
    </row>
    <row r="92" spans="1:17" s="253" customFormat="1" ht="13.5" thickBot="1">
      <c r="A92" s="244">
        <v>1</v>
      </c>
      <c r="B92" s="180" t="s">
        <v>139</v>
      </c>
      <c r="C92" s="176" t="s">
        <v>6</v>
      </c>
      <c r="D92" s="189">
        <v>2</v>
      </c>
      <c r="E92" s="190">
        <v>1</v>
      </c>
      <c r="F92" s="191">
        <v>1</v>
      </c>
      <c r="G92" s="191">
        <v>1</v>
      </c>
      <c r="H92" s="188" t="s">
        <v>93</v>
      </c>
      <c r="I92" s="183" t="s">
        <v>27</v>
      </c>
      <c r="J92" s="184">
        <v>15</v>
      </c>
      <c r="K92" s="188"/>
      <c r="L92" s="248">
        <v>15</v>
      </c>
      <c r="M92" s="249"/>
      <c r="N92" s="340"/>
      <c r="O92" s="340"/>
      <c r="P92" s="340"/>
      <c r="Q92" s="340"/>
    </row>
    <row r="93" spans="1:17" s="253" customFormat="1" ht="13.5" thickBot="1">
      <c r="A93" s="244">
        <v>2</v>
      </c>
      <c r="B93" s="180" t="s">
        <v>135</v>
      </c>
      <c r="C93" s="176" t="s">
        <v>6</v>
      </c>
      <c r="D93" s="189">
        <v>2</v>
      </c>
      <c r="E93" s="190">
        <v>1</v>
      </c>
      <c r="F93" s="191">
        <v>1</v>
      </c>
      <c r="G93" s="191">
        <v>0.5</v>
      </c>
      <c r="H93" s="191" t="s">
        <v>100</v>
      </c>
      <c r="I93" s="182" t="s">
        <v>27</v>
      </c>
      <c r="J93" s="176">
        <v>15</v>
      </c>
      <c r="K93" s="191">
        <v>15</v>
      </c>
      <c r="L93" s="204"/>
      <c r="M93" s="279"/>
      <c r="N93" s="340"/>
      <c r="O93" s="340"/>
      <c r="P93" s="340"/>
      <c r="Q93" s="340"/>
    </row>
    <row r="94" spans="1:17" s="628" customFormat="1" ht="13.5" thickBot="1">
      <c r="A94" s="474"/>
      <c r="B94" s="473" t="s">
        <v>73</v>
      </c>
      <c r="C94" s="474"/>
      <c r="D94" s="475">
        <f>SUM(D92:D93)</f>
        <v>4</v>
      </c>
      <c r="E94" s="476">
        <f>SUM(E92:E93)</f>
        <v>2</v>
      </c>
      <c r="F94" s="439">
        <f>SUM(F92,F93)</f>
        <v>2</v>
      </c>
      <c r="G94" s="439">
        <f>SUM(G92:G93)</f>
        <v>1.5</v>
      </c>
      <c r="H94" s="477" t="s">
        <v>61</v>
      </c>
      <c r="I94" s="478" t="s">
        <v>61</v>
      </c>
      <c r="J94" s="438">
        <f>SUM(J92:J93)</f>
        <v>30</v>
      </c>
      <c r="K94" s="439">
        <f>SUM(K92:K93)</f>
        <v>15</v>
      </c>
      <c r="L94" s="439">
        <f>SUM(L92,L93)</f>
        <v>15</v>
      </c>
      <c r="M94" s="458"/>
      <c r="N94" s="340"/>
      <c r="O94" s="340"/>
      <c r="P94" s="340"/>
      <c r="Q94" s="340"/>
    </row>
    <row r="95" spans="1:17" s="440" customFormat="1" ht="12.75">
      <c r="A95" s="480"/>
      <c r="B95" s="479" t="s">
        <v>168</v>
      </c>
      <c r="C95" s="480"/>
      <c r="D95" s="789">
        <f>SUM(G94)</f>
        <v>1.5</v>
      </c>
      <c r="E95" s="481"/>
      <c r="F95" s="482"/>
      <c r="G95" s="482"/>
      <c r="H95" s="483" t="s">
        <v>61</v>
      </c>
      <c r="I95" s="484" t="s">
        <v>61</v>
      </c>
      <c r="J95" s="485"/>
      <c r="K95" s="482"/>
      <c r="L95" s="482"/>
      <c r="M95" s="534"/>
      <c r="N95" s="544"/>
      <c r="O95" s="544"/>
      <c r="P95" s="544"/>
      <c r="Q95" s="544"/>
    </row>
    <row r="96" spans="1:17" s="440" customFormat="1" ht="13.5" thickBot="1">
      <c r="A96" s="487"/>
      <c r="B96" s="486" t="s">
        <v>169</v>
      </c>
      <c r="C96" s="487"/>
      <c r="D96" s="488"/>
      <c r="E96" s="489"/>
      <c r="F96" s="490"/>
      <c r="G96" s="490"/>
      <c r="H96" s="491" t="s">
        <v>61</v>
      </c>
      <c r="I96" s="492" t="s">
        <v>61</v>
      </c>
      <c r="J96" s="493"/>
      <c r="K96" s="490"/>
      <c r="L96" s="490"/>
      <c r="M96" s="535"/>
      <c r="N96" s="544"/>
      <c r="O96" s="544"/>
      <c r="P96" s="544"/>
      <c r="Q96" s="544"/>
    </row>
    <row r="97" spans="1:17" s="396" customFormat="1" ht="13.5" thickBot="1">
      <c r="A97" s="626" t="s">
        <v>8</v>
      </c>
      <c r="B97" s="424" t="s">
        <v>191</v>
      </c>
      <c r="C97" s="424"/>
      <c r="D97" s="408"/>
      <c r="E97" s="408"/>
      <c r="F97" s="408"/>
      <c r="G97" s="510"/>
      <c r="H97" s="408"/>
      <c r="I97" s="408"/>
      <c r="J97" s="408"/>
      <c r="K97" s="408"/>
      <c r="L97" s="408"/>
      <c r="M97" s="529"/>
      <c r="N97" s="544"/>
      <c r="O97" s="544"/>
      <c r="P97" s="544"/>
      <c r="Q97" s="544"/>
    </row>
    <row r="98" spans="1:17" ht="13.5" thickBot="1">
      <c r="A98" s="246">
        <v>1</v>
      </c>
      <c r="B98" s="181" t="s">
        <v>130</v>
      </c>
      <c r="C98" s="184" t="s">
        <v>6</v>
      </c>
      <c r="D98" s="186">
        <v>2</v>
      </c>
      <c r="E98" s="187">
        <v>1</v>
      </c>
      <c r="F98" s="188">
        <v>1</v>
      </c>
      <c r="G98" s="188">
        <v>1</v>
      </c>
      <c r="H98" s="188" t="s">
        <v>93</v>
      </c>
      <c r="I98" s="183" t="s">
        <v>35</v>
      </c>
      <c r="J98" s="248">
        <v>15</v>
      </c>
      <c r="K98" s="188"/>
      <c r="L98" s="188">
        <v>15</v>
      </c>
      <c r="M98" s="249"/>
      <c r="N98" s="544"/>
      <c r="O98" s="544"/>
      <c r="P98" s="544"/>
      <c r="Q98" s="544"/>
    </row>
    <row r="99" spans="1:17" s="440" customFormat="1" ht="13.5" thickBot="1">
      <c r="A99" s="474"/>
      <c r="B99" s="473" t="s">
        <v>73</v>
      </c>
      <c r="C99" s="474"/>
      <c r="D99" s="475">
        <f>SUM(D98:D98)</f>
        <v>2</v>
      </c>
      <c r="E99" s="659">
        <f>SUM(E98:E98)</f>
        <v>1</v>
      </c>
      <c r="F99" s="439">
        <f>SUM(F98:F98)</f>
        <v>1</v>
      </c>
      <c r="G99" s="439">
        <f>SUM(G98)</f>
        <v>1</v>
      </c>
      <c r="H99" s="477" t="s">
        <v>61</v>
      </c>
      <c r="I99" s="478" t="s">
        <v>61</v>
      </c>
      <c r="J99" s="438">
        <f>SUM(J98:J98)</f>
        <v>15</v>
      </c>
      <c r="K99" s="439"/>
      <c r="L99" s="439">
        <f>SUM(L98:L98)</f>
        <v>15</v>
      </c>
      <c r="M99" s="458"/>
      <c r="N99" s="544"/>
      <c r="O99" s="544"/>
      <c r="P99" s="544"/>
      <c r="Q99" s="544"/>
    </row>
    <row r="100" spans="1:17" s="440" customFormat="1" ht="12.75">
      <c r="A100" s="480"/>
      <c r="B100" s="479" t="s">
        <v>168</v>
      </c>
      <c r="C100" s="480"/>
      <c r="D100" s="789">
        <f>SUM(G99)</f>
        <v>1</v>
      </c>
      <c r="E100" s="481"/>
      <c r="F100" s="482"/>
      <c r="G100" s="482"/>
      <c r="H100" s="483" t="s">
        <v>61</v>
      </c>
      <c r="I100" s="484" t="s">
        <v>61</v>
      </c>
      <c r="J100" s="447"/>
      <c r="K100" s="444"/>
      <c r="L100" s="444"/>
      <c r="M100" s="448"/>
      <c r="N100" s="544"/>
      <c r="O100" s="544"/>
      <c r="P100" s="544"/>
      <c r="Q100" s="544"/>
    </row>
    <row r="101" spans="1:17" s="440" customFormat="1" ht="13.5" thickBot="1">
      <c r="A101" s="893"/>
      <c r="B101" s="894" t="s">
        <v>169</v>
      </c>
      <c r="C101" s="893"/>
      <c r="D101" s="898">
        <v>2</v>
      </c>
      <c r="E101" s="896"/>
      <c r="F101" s="526"/>
      <c r="G101" s="526"/>
      <c r="H101" s="526" t="s">
        <v>61</v>
      </c>
      <c r="I101" s="527" t="s">
        <v>61</v>
      </c>
      <c r="J101" s="899">
        <v>15</v>
      </c>
      <c r="K101" s="470"/>
      <c r="L101" s="470"/>
      <c r="M101" s="471"/>
      <c r="N101" s="544"/>
      <c r="O101" s="544"/>
      <c r="P101" s="544"/>
      <c r="Q101" s="544"/>
    </row>
    <row r="102" spans="1:17" s="396" customFormat="1" ht="13.5" thickBot="1">
      <c r="A102" s="626" t="s">
        <v>56</v>
      </c>
      <c r="B102" s="424" t="s">
        <v>192</v>
      </c>
      <c r="C102" s="424"/>
      <c r="D102" s="408"/>
      <c r="E102" s="408"/>
      <c r="F102" s="408"/>
      <c r="G102" s="510"/>
      <c r="H102" s="408"/>
      <c r="I102" s="408"/>
      <c r="J102" s="409"/>
      <c r="K102" s="409"/>
      <c r="L102" s="409"/>
      <c r="M102" s="410"/>
      <c r="N102" s="544"/>
      <c r="O102" s="544"/>
      <c r="P102" s="544"/>
      <c r="Q102" s="544"/>
    </row>
    <row r="103" spans="1:17" s="253" customFormat="1" ht="12.75">
      <c r="A103" s="272">
        <v>1</v>
      </c>
      <c r="B103" s="180" t="s">
        <v>159</v>
      </c>
      <c r="C103" s="176" t="s">
        <v>6</v>
      </c>
      <c r="D103" s="189">
        <v>2</v>
      </c>
      <c r="E103" s="190">
        <v>1.5</v>
      </c>
      <c r="F103" s="191">
        <v>0.5</v>
      </c>
      <c r="G103" s="191">
        <v>2</v>
      </c>
      <c r="H103" s="188" t="s">
        <v>93</v>
      </c>
      <c r="I103" s="182" t="s">
        <v>27</v>
      </c>
      <c r="J103" s="204">
        <v>30</v>
      </c>
      <c r="K103" s="191"/>
      <c r="L103" s="191">
        <v>30</v>
      </c>
      <c r="M103" s="279"/>
      <c r="N103" s="340"/>
      <c r="O103" s="340"/>
      <c r="P103" s="340"/>
      <c r="Q103" s="340"/>
    </row>
    <row r="104" spans="1:17" s="253" customFormat="1" ht="12.75">
      <c r="A104" s="251">
        <v>2</v>
      </c>
      <c r="B104" s="216" t="s">
        <v>160</v>
      </c>
      <c r="C104" s="219" t="s">
        <v>6</v>
      </c>
      <c r="D104" s="126">
        <v>2</v>
      </c>
      <c r="E104" s="197">
        <v>1.5</v>
      </c>
      <c r="F104" s="198">
        <v>0.5</v>
      </c>
      <c r="G104" s="198">
        <v>2</v>
      </c>
      <c r="H104" s="188" t="s">
        <v>93</v>
      </c>
      <c r="I104" s="185" t="s">
        <v>27</v>
      </c>
      <c r="J104" s="205">
        <v>30</v>
      </c>
      <c r="K104" s="198"/>
      <c r="L104" s="198">
        <v>30</v>
      </c>
      <c r="M104" s="207"/>
      <c r="N104" s="340"/>
      <c r="O104" s="340"/>
      <c r="P104" s="340"/>
      <c r="Q104" s="340"/>
    </row>
    <row r="105" spans="1:17" s="253" customFormat="1" ht="13.5" thickBot="1">
      <c r="A105" s="349">
        <v>3</v>
      </c>
      <c r="B105" s="350" t="s">
        <v>163</v>
      </c>
      <c r="C105" s="285" t="s">
        <v>6</v>
      </c>
      <c r="D105" s="351">
        <v>1</v>
      </c>
      <c r="E105" s="352">
        <v>0.5</v>
      </c>
      <c r="F105" s="224">
        <v>0.5</v>
      </c>
      <c r="G105" s="224">
        <v>0.5</v>
      </c>
      <c r="H105" s="188" t="s">
        <v>93</v>
      </c>
      <c r="I105" s="284" t="s">
        <v>27</v>
      </c>
      <c r="J105" s="353">
        <v>15</v>
      </c>
      <c r="K105" s="224">
        <v>15</v>
      </c>
      <c r="L105" s="224"/>
      <c r="M105" s="354"/>
      <c r="N105" s="340"/>
      <c r="O105" s="340"/>
      <c r="P105" s="340"/>
      <c r="Q105" s="340"/>
    </row>
    <row r="106" spans="1:17" s="628" customFormat="1" ht="13.5" thickBot="1">
      <c r="A106" s="474"/>
      <c r="B106" s="473" t="s">
        <v>73</v>
      </c>
      <c r="C106" s="474"/>
      <c r="D106" s="475">
        <f>SUM(D103:D105)</f>
        <v>5</v>
      </c>
      <c r="E106" s="476">
        <f>SUM(E103:E105)</f>
        <v>3.5</v>
      </c>
      <c r="F106" s="439">
        <f>SUM(F103:F105)</f>
        <v>1.5</v>
      </c>
      <c r="G106" s="1080">
        <f>SUM(G103:G105)</f>
        <v>4.5</v>
      </c>
      <c r="H106" s="477" t="s">
        <v>61</v>
      </c>
      <c r="I106" s="478" t="s">
        <v>61</v>
      </c>
      <c r="J106" s="438">
        <f>SUM(J103:J105)</f>
        <v>75</v>
      </c>
      <c r="K106" s="439">
        <f>SUM(K105)</f>
        <v>15</v>
      </c>
      <c r="L106" s="439">
        <f>SUM(L103:L105)</f>
        <v>60</v>
      </c>
      <c r="M106" s="458"/>
      <c r="N106" s="340"/>
      <c r="O106" s="340"/>
      <c r="P106" s="340"/>
      <c r="Q106" s="340"/>
    </row>
    <row r="107" spans="1:17" s="440" customFormat="1" ht="12.75">
      <c r="A107" s="480"/>
      <c r="B107" s="479" t="s">
        <v>168</v>
      </c>
      <c r="C107" s="480"/>
      <c r="D107" s="1079">
        <f>SUM(G106)</f>
        <v>4.5</v>
      </c>
      <c r="E107" s="481"/>
      <c r="F107" s="482"/>
      <c r="G107" s="482"/>
      <c r="H107" s="483" t="s">
        <v>61</v>
      </c>
      <c r="I107" s="484" t="s">
        <v>61</v>
      </c>
      <c r="J107" s="447"/>
      <c r="K107" s="444"/>
      <c r="L107" s="444"/>
      <c r="M107" s="448"/>
      <c r="N107" s="544"/>
      <c r="O107" s="544"/>
      <c r="P107" s="544"/>
      <c r="Q107" s="544"/>
    </row>
    <row r="108" spans="1:17" s="440" customFormat="1" ht="13.5" thickBot="1">
      <c r="A108" s="487"/>
      <c r="B108" s="486" t="s">
        <v>169</v>
      </c>
      <c r="C108" s="487"/>
      <c r="D108" s="488"/>
      <c r="E108" s="489"/>
      <c r="F108" s="490"/>
      <c r="G108" s="490"/>
      <c r="H108" s="491" t="s">
        <v>61</v>
      </c>
      <c r="I108" s="492" t="s">
        <v>61</v>
      </c>
      <c r="J108" s="455"/>
      <c r="K108" s="452"/>
      <c r="L108" s="452"/>
      <c r="M108" s="456"/>
      <c r="N108" s="544"/>
      <c r="O108" s="544"/>
      <c r="P108" s="544"/>
      <c r="Q108" s="544"/>
    </row>
    <row r="109" spans="1:17" s="396" customFormat="1" ht="13.5" thickBot="1">
      <c r="A109" s="626" t="s">
        <v>57</v>
      </c>
      <c r="B109" s="424" t="s">
        <v>9</v>
      </c>
      <c r="C109" s="424"/>
      <c r="D109" s="408"/>
      <c r="E109" s="408"/>
      <c r="F109" s="408"/>
      <c r="G109" s="510"/>
      <c r="H109" s="408"/>
      <c r="I109" s="408"/>
      <c r="J109" s="409"/>
      <c r="K109" s="409"/>
      <c r="L109" s="409"/>
      <c r="M109" s="410"/>
      <c r="N109" s="544"/>
      <c r="O109" s="544"/>
      <c r="P109" s="544"/>
      <c r="Q109" s="544"/>
    </row>
    <row r="110" spans="1:17" s="396" customFormat="1" ht="13.5" thickBot="1">
      <c r="A110" s="620" t="s">
        <v>58</v>
      </c>
      <c r="B110" s="633"/>
      <c r="C110" s="644"/>
      <c r="D110" s="395">
        <v>6</v>
      </c>
      <c r="E110" s="532">
        <v>4</v>
      </c>
      <c r="F110" s="394">
        <v>2</v>
      </c>
      <c r="G110" s="394"/>
      <c r="H110" s="513" t="s">
        <v>93</v>
      </c>
      <c r="I110" s="394" t="s">
        <v>61</v>
      </c>
      <c r="J110" s="514">
        <v>160</v>
      </c>
      <c r="K110" s="648"/>
      <c r="L110" s="649"/>
      <c r="M110" s="515">
        <v>160</v>
      </c>
      <c r="N110" s="544"/>
      <c r="O110" s="544"/>
      <c r="P110" s="544"/>
      <c r="Q110" s="544"/>
    </row>
    <row r="111" spans="1:17" s="380" customFormat="1" ht="13.5" thickBot="1">
      <c r="A111" s="1126" t="s">
        <v>212</v>
      </c>
      <c r="B111" s="1127"/>
      <c r="C111" s="639"/>
      <c r="D111" s="540">
        <f>SUM(D110,D106,D99,D94,D88,D83)</f>
        <v>30</v>
      </c>
      <c r="E111" s="650">
        <f>SUM(E110,E106,E99,E94,E88,E83)</f>
        <v>14.5</v>
      </c>
      <c r="F111" s="384">
        <f>SUM(F110,F106,F99,F94,F88,F83)</f>
        <v>15.5</v>
      </c>
      <c r="G111" s="955">
        <f>SUM(G106,G99,G94,G88,G83)</f>
        <v>18</v>
      </c>
      <c r="H111" s="542"/>
      <c r="I111" s="384"/>
      <c r="J111" s="420">
        <f>SUM(J110,J106,J99,J94,J88,J83)</f>
        <v>370</v>
      </c>
      <c r="K111" s="384">
        <f>SUM(K106,K94)</f>
        <v>30</v>
      </c>
      <c r="L111" s="385">
        <f>SUM(L106,L99,L94,L88,L83)</f>
        <v>180</v>
      </c>
      <c r="M111" s="494">
        <f>SUM(M110)</f>
        <v>160</v>
      </c>
      <c r="N111" s="544"/>
      <c r="O111" s="544"/>
      <c r="P111" s="544"/>
      <c r="Q111" s="544"/>
    </row>
    <row r="112" spans="1:17" ht="12.75">
      <c r="A112" s="4"/>
      <c r="B112" s="92"/>
      <c r="C112" s="5"/>
      <c r="D112" s="5"/>
      <c r="E112" s="5"/>
      <c r="F112" s="5"/>
      <c r="G112" s="6"/>
      <c r="H112" s="6"/>
      <c r="I112" s="6"/>
      <c r="J112" s="6"/>
      <c r="K112" s="6"/>
      <c r="L112" s="6"/>
      <c r="M112" s="726"/>
      <c r="N112" s="544"/>
      <c r="O112" s="544"/>
      <c r="P112" s="544"/>
      <c r="Q112" s="544"/>
    </row>
    <row r="113" spans="1:17" ht="13.5" thickBot="1">
      <c r="A113" s="4"/>
      <c r="B113" s="92"/>
      <c r="C113" s="5"/>
      <c r="D113" s="5"/>
      <c r="E113" s="5"/>
      <c r="F113" s="5"/>
      <c r="G113" s="6"/>
      <c r="H113" s="6"/>
      <c r="I113" s="6"/>
      <c r="J113" s="6"/>
      <c r="K113" s="6"/>
      <c r="L113" s="6"/>
      <c r="M113" s="726"/>
      <c r="N113" s="544"/>
      <c r="O113" s="544"/>
      <c r="P113" s="544"/>
      <c r="Q113" s="544"/>
    </row>
    <row r="114" spans="1:17" s="380" customFormat="1" ht="13.5" thickBot="1">
      <c r="A114" s="1122" t="s">
        <v>106</v>
      </c>
      <c r="B114" s="1123"/>
      <c r="C114" s="623" t="s">
        <v>61</v>
      </c>
      <c r="D114" s="1057">
        <f>SUM(D57,D111)</f>
        <v>60</v>
      </c>
      <c r="E114" s="651">
        <f>SUM(E57,E111)</f>
        <v>28</v>
      </c>
      <c r="F114" s="1052">
        <f>SUM(F57,F111)</f>
        <v>32</v>
      </c>
      <c r="G114" s="1052">
        <f>SUM(G111,G57)</f>
        <v>36</v>
      </c>
      <c r="H114" s="382"/>
      <c r="I114" s="643"/>
      <c r="J114" s="624">
        <f>SUM(J57,J111)</f>
        <v>607</v>
      </c>
      <c r="K114" s="385">
        <f>SUM(K57,K111)</f>
        <v>57</v>
      </c>
      <c r="L114" s="385">
        <f>SUM(L57,L111)</f>
        <v>390</v>
      </c>
      <c r="M114" s="498">
        <f>SUM(M111)</f>
        <v>160</v>
      </c>
      <c r="N114" s="544"/>
      <c r="O114" s="544"/>
      <c r="P114" s="544"/>
      <c r="Q114" s="544"/>
    </row>
    <row r="115" spans="1:17" ht="12.75">
      <c r="A115" s="729"/>
      <c r="B115" s="729"/>
      <c r="C115" s="707"/>
      <c r="D115" s="707"/>
      <c r="E115" s="707"/>
      <c r="F115" s="707"/>
      <c r="G115" s="707"/>
      <c r="H115" s="707"/>
      <c r="I115" s="707"/>
      <c r="J115" s="707"/>
      <c r="K115" s="707"/>
      <c r="L115" s="707"/>
      <c r="M115" s="707"/>
      <c r="N115" s="544"/>
      <c r="O115" s="544"/>
      <c r="P115" s="544"/>
      <c r="Q115" s="544"/>
    </row>
    <row r="116" spans="1:17" ht="12.75">
      <c r="A116" s="721"/>
      <c r="B116" s="720"/>
      <c r="C116" s="721"/>
      <c r="D116" s="721"/>
      <c r="E116" s="721"/>
      <c r="F116" s="721"/>
      <c r="G116" s="707"/>
      <c r="H116" s="707"/>
      <c r="I116" s="707"/>
      <c r="J116" s="707"/>
      <c r="K116" s="707"/>
      <c r="L116" s="707"/>
      <c r="M116" s="707"/>
      <c r="N116" s="544"/>
      <c r="O116" s="544"/>
      <c r="P116" s="544"/>
      <c r="Q116" s="544"/>
    </row>
    <row r="117" spans="1:17" ht="12.75">
      <c r="A117" s="544"/>
      <c r="B117" s="733"/>
      <c r="C117" s="544"/>
      <c r="D117" s="544"/>
      <c r="E117" s="544"/>
      <c r="F117" s="544"/>
      <c r="G117" s="544"/>
      <c r="H117" s="544"/>
      <c r="I117" s="544"/>
      <c r="J117" s="544"/>
      <c r="K117" s="544"/>
      <c r="L117" s="544"/>
      <c r="M117" s="544"/>
      <c r="N117" s="544"/>
      <c r="O117" s="544"/>
      <c r="P117" s="544"/>
      <c r="Q117" s="544"/>
    </row>
    <row r="118" spans="1:17" ht="12.75">
      <c r="A118" s="721"/>
      <c r="B118" s="720"/>
      <c r="C118" s="721"/>
      <c r="D118" s="721"/>
      <c r="E118" s="721"/>
      <c r="F118" s="721"/>
      <c r="G118" s="707"/>
      <c r="H118" s="707"/>
      <c r="I118" s="707"/>
      <c r="J118" s="707"/>
      <c r="K118" s="707"/>
      <c r="L118" s="707"/>
      <c r="M118" s="707"/>
      <c r="N118" s="544"/>
      <c r="O118" s="544"/>
      <c r="P118" s="544"/>
      <c r="Q118" s="544"/>
    </row>
    <row r="119" spans="1:17" ht="12.75">
      <c r="A119" s="721"/>
      <c r="B119" s="720"/>
      <c r="C119" s="721"/>
      <c r="D119" s="721"/>
      <c r="E119" s="721"/>
      <c r="F119" s="721"/>
      <c r="G119" s="707"/>
      <c r="H119" s="707"/>
      <c r="I119" s="707"/>
      <c r="J119" s="707"/>
      <c r="K119" s="707"/>
      <c r="L119" s="707"/>
      <c r="M119" s="707"/>
      <c r="N119" s="544"/>
      <c r="O119" s="544"/>
      <c r="P119" s="544"/>
      <c r="Q119" s="544"/>
    </row>
    <row r="120" spans="1:17" ht="15.75">
      <c r="A120" s="1155" t="s">
        <v>85</v>
      </c>
      <c r="B120" s="1156"/>
      <c r="C120" s="1156"/>
      <c r="D120" s="1156"/>
      <c r="E120" s="1156"/>
      <c r="F120" s="1156"/>
      <c r="G120" s="1156"/>
      <c r="H120" s="1156"/>
      <c r="I120" s="1156"/>
      <c r="J120" s="1156"/>
      <c r="K120" s="1156"/>
      <c r="L120" s="1156"/>
      <c r="M120" s="1156"/>
      <c r="N120" s="544"/>
      <c r="O120" s="544"/>
      <c r="P120" s="544"/>
      <c r="Q120" s="544"/>
    </row>
    <row r="121" spans="1:17" ht="15.75">
      <c r="A121" s="1155" t="s">
        <v>213</v>
      </c>
      <c r="B121" s="1155"/>
      <c r="C121" s="1155"/>
      <c r="D121" s="1155"/>
      <c r="E121" s="1155"/>
      <c r="F121" s="1155"/>
      <c r="G121" s="1155"/>
      <c r="H121" s="1155"/>
      <c r="I121" s="1155"/>
      <c r="J121" s="1155"/>
      <c r="K121" s="1155"/>
      <c r="L121" s="1155"/>
      <c r="M121" s="1155"/>
      <c r="N121" s="544"/>
      <c r="O121" s="544"/>
      <c r="P121" s="544"/>
      <c r="Q121" s="544"/>
    </row>
    <row r="122" spans="1:17" ht="15.75">
      <c r="A122" s="708"/>
      <c r="B122" s="708"/>
      <c r="C122" s="708"/>
      <c r="D122" s="708"/>
      <c r="E122" s="708"/>
      <c r="F122" s="708"/>
      <c r="G122" s="708"/>
      <c r="H122" s="708"/>
      <c r="I122" s="708"/>
      <c r="J122" s="708"/>
      <c r="K122" s="708"/>
      <c r="L122" s="708"/>
      <c r="M122" s="708"/>
      <c r="N122" s="544"/>
      <c r="O122" s="544"/>
      <c r="P122" s="544"/>
      <c r="Q122" s="544"/>
    </row>
    <row r="123" spans="1:17" ht="12.75">
      <c r="A123" s="710"/>
      <c r="B123" s="730" t="s">
        <v>182</v>
      </c>
      <c r="C123" s="712"/>
      <c r="D123" s="710"/>
      <c r="E123" s="710"/>
      <c r="F123" s="710"/>
      <c r="G123" s="710"/>
      <c r="H123" s="710"/>
      <c r="I123" s="710"/>
      <c r="J123" s="710"/>
      <c r="K123" s="710"/>
      <c r="L123" s="710"/>
      <c r="M123" s="710"/>
      <c r="N123" s="544"/>
      <c r="O123" s="544"/>
      <c r="P123" s="544"/>
      <c r="Q123" s="544"/>
    </row>
    <row r="124" spans="1:17" ht="12.75">
      <c r="A124" s="544"/>
      <c r="B124" s="687" t="s">
        <v>180</v>
      </c>
      <c r="C124" s="544"/>
      <c r="D124" s="544"/>
      <c r="E124" s="544"/>
      <c r="F124" s="544"/>
      <c r="G124" s="544"/>
      <c r="H124" s="544"/>
      <c r="I124" s="544"/>
      <c r="J124" s="544"/>
      <c r="K124" s="544"/>
      <c r="L124" s="544"/>
      <c r="M124" s="544"/>
      <c r="N124" s="544"/>
      <c r="O124" s="544"/>
      <c r="P124" s="544"/>
      <c r="Q124" s="544"/>
    </row>
    <row r="125" spans="1:17" ht="12.75">
      <c r="A125" s="544"/>
      <c r="B125" s="340" t="s">
        <v>183</v>
      </c>
      <c r="C125" s="544"/>
      <c r="D125" s="544"/>
      <c r="E125" s="544"/>
      <c r="F125" s="544"/>
      <c r="G125" s="544"/>
      <c r="H125" s="544"/>
      <c r="I125" s="544"/>
      <c r="J125" s="544"/>
      <c r="K125" s="544"/>
      <c r="L125" s="544"/>
      <c r="M125" s="544"/>
      <c r="N125" s="544"/>
      <c r="O125" s="544"/>
      <c r="P125" s="544"/>
      <c r="Q125" s="544"/>
    </row>
    <row r="126" spans="1:17" ht="12.75">
      <c r="A126" s="544"/>
      <c r="B126" s="340" t="s">
        <v>186</v>
      </c>
      <c r="C126" s="544"/>
      <c r="D126" s="544"/>
      <c r="E126" s="544"/>
      <c r="F126" s="544"/>
      <c r="G126" s="544"/>
      <c r="H126" s="544"/>
      <c r="I126" s="544"/>
      <c r="J126" s="544"/>
      <c r="K126" s="544"/>
      <c r="L126" s="544"/>
      <c r="M126" s="544"/>
      <c r="N126" s="544"/>
      <c r="O126" s="544"/>
      <c r="P126" s="544"/>
      <c r="Q126" s="544"/>
    </row>
    <row r="127" spans="1:17" ht="12.75">
      <c r="A127" s="544"/>
      <c r="B127" s="687" t="s">
        <v>185</v>
      </c>
      <c r="C127" s="544"/>
      <c r="D127" s="544"/>
      <c r="E127" s="544"/>
      <c r="F127" s="544"/>
      <c r="G127" s="544"/>
      <c r="H127" s="544"/>
      <c r="I127" s="544"/>
      <c r="J127" s="544"/>
      <c r="K127" s="544"/>
      <c r="L127" s="544"/>
      <c r="M127" s="544"/>
      <c r="N127" s="544"/>
      <c r="O127" s="544"/>
      <c r="P127" s="544"/>
      <c r="Q127" s="544"/>
    </row>
    <row r="128" spans="1:17" ht="12.75">
      <c r="A128" s="544"/>
      <c r="B128" s="544"/>
      <c r="C128" s="544"/>
      <c r="D128" s="544"/>
      <c r="E128" s="544"/>
      <c r="F128" s="544"/>
      <c r="G128" s="544"/>
      <c r="H128" s="544"/>
      <c r="I128" s="544"/>
      <c r="J128" s="544"/>
      <c r="K128" s="544"/>
      <c r="L128" s="544"/>
      <c r="M128" s="544"/>
      <c r="N128" s="544"/>
      <c r="O128" s="544"/>
      <c r="P128" s="544"/>
      <c r="Q128" s="544"/>
    </row>
    <row r="129" spans="1:17" ht="13.5" thickBot="1">
      <c r="A129" s="544"/>
      <c r="B129" s="714" t="s">
        <v>107</v>
      </c>
      <c r="C129" s="544"/>
      <c r="D129" s="544"/>
      <c r="E129" s="544"/>
      <c r="F129" s="544"/>
      <c r="G129" s="565"/>
      <c r="H129" s="544"/>
      <c r="I129" s="544"/>
      <c r="J129" s="544"/>
      <c r="K129" s="544"/>
      <c r="L129" s="544"/>
      <c r="M129" s="544"/>
      <c r="N129" s="544"/>
      <c r="O129" s="544"/>
      <c r="P129" s="544"/>
      <c r="Q129" s="544"/>
    </row>
    <row r="130" spans="1:17" ht="12.75">
      <c r="A130" s="65" t="s">
        <v>0</v>
      </c>
      <c r="B130" s="66"/>
      <c r="C130" s="73"/>
      <c r="D130" s="1111" t="s">
        <v>46</v>
      </c>
      <c r="E130" s="1112"/>
      <c r="F130" s="1112"/>
      <c r="G130" s="96" t="s">
        <v>34</v>
      </c>
      <c r="H130" s="3" t="s">
        <v>1</v>
      </c>
      <c r="I130" s="75" t="s">
        <v>39</v>
      </c>
      <c r="J130" s="1161" t="s">
        <v>49</v>
      </c>
      <c r="K130" s="1162"/>
      <c r="L130" s="1162"/>
      <c r="M130" s="1163"/>
      <c r="N130" s="544"/>
      <c r="O130" s="544"/>
      <c r="P130" s="544"/>
      <c r="Q130" s="544"/>
    </row>
    <row r="131" spans="1:17" ht="12.75">
      <c r="A131" s="74"/>
      <c r="B131" s="67" t="s">
        <v>10</v>
      </c>
      <c r="C131" s="131" t="s">
        <v>37</v>
      </c>
      <c r="D131" s="78" t="s">
        <v>2</v>
      </c>
      <c r="E131" s="17" t="s">
        <v>43</v>
      </c>
      <c r="F131" s="81" t="s">
        <v>22</v>
      </c>
      <c r="G131" s="93" t="s">
        <v>47</v>
      </c>
      <c r="H131" s="7" t="s">
        <v>45</v>
      </c>
      <c r="I131" s="76" t="s">
        <v>40</v>
      </c>
      <c r="J131" s="166" t="s">
        <v>2</v>
      </c>
      <c r="K131" s="1116" t="s">
        <v>50</v>
      </c>
      <c r="L131" s="1116"/>
      <c r="M131" s="70" t="s">
        <v>152</v>
      </c>
      <c r="N131" s="544"/>
      <c r="O131" s="544"/>
      <c r="P131" s="544"/>
      <c r="Q131" s="544"/>
    </row>
    <row r="132" spans="1:17" ht="12.75">
      <c r="A132" s="4"/>
      <c r="B132" s="67" t="s">
        <v>3</v>
      </c>
      <c r="C132" s="80"/>
      <c r="D132" s="55"/>
      <c r="E132" s="17" t="s">
        <v>11</v>
      </c>
      <c r="F132" s="38" t="s">
        <v>28</v>
      </c>
      <c r="G132" s="94" t="s">
        <v>68</v>
      </c>
      <c r="H132" s="7"/>
      <c r="I132" s="77" t="s">
        <v>41</v>
      </c>
      <c r="J132" s="86"/>
      <c r="K132" s="84" t="s">
        <v>12</v>
      </c>
      <c r="L132" s="125" t="s">
        <v>13</v>
      </c>
      <c r="M132" s="79"/>
      <c r="N132" s="544"/>
      <c r="O132" s="544"/>
      <c r="P132" s="544"/>
      <c r="Q132" s="544"/>
    </row>
    <row r="133" spans="1:17" ht="12.75">
      <c r="A133" s="55"/>
      <c r="B133" s="67"/>
      <c r="C133" s="6"/>
      <c r="D133" s="55"/>
      <c r="E133" s="17" t="s">
        <v>38</v>
      </c>
      <c r="F133" s="68" t="s">
        <v>23</v>
      </c>
      <c r="G133" s="85" t="s">
        <v>69</v>
      </c>
      <c r="H133" s="6"/>
      <c r="I133" s="76" t="s">
        <v>42</v>
      </c>
      <c r="J133" s="87"/>
      <c r="K133" s="52"/>
      <c r="L133" s="95"/>
      <c r="M133" s="39"/>
      <c r="N133" s="544"/>
      <c r="O133" s="544"/>
      <c r="P133" s="544"/>
      <c r="Q133" s="544"/>
    </row>
    <row r="134" spans="1:17" ht="12.75">
      <c r="A134" s="55"/>
      <c r="B134" s="56"/>
      <c r="C134" s="37"/>
      <c r="D134" s="55"/>
      <c r="E134" s="17" t="s">
        <v>44</v>
      </c>
      <c r="F134" s="68"/>
      <c r="G134" s="85" t="s">
        <v>26</v>
      </c>
      <c r="H134" s="8"/>
      <c r="I134" s="55" t="s">
        <v>70</v>
      </c>
      <c r="J134" s="26"/>
      <c r="K134" s="52"/>
      <c r="L134" s="16"/>
      <c r="M134" s="27"/>
      <c r="N134" s="544"/>
      <c r="O134" s="544"/>
      <c r="P134" s="544"/>
      <c r="Q134" s="544"/>
    </row>
    <row r="135" spans="1:17" ht="12.75">
      <c r="A135" s="55"/>
      <c r="B135" s="56"/>
      <c r="C135" s="37"/>
      <c r="D135" s="55"/>
      <c r="E135" s="17"/>
      <c r="F135" s="68"/>
      <c r="G135" s="85"/>
      <c r="H135" s="8"/>
      <c r="I135" s="55"/>
      <c r="J135" s="26"/>
      <c r="K135" s="52"/>
      <c r="L135" s="16"/>
      <c r="M135" s="27"/>
      <c r="N135" s="544"/>
      <c r="O135" s="544"/>
      <c r="P135" s="544"/>
      <c r="Q135" s="544"/>
    </row>
    <row r="136" spans="1:17" ht="13.5" thickBot="1">
      <c r="A136" s="10"/>
      <c r="B136" s="43"/>
      <c r="C136" s="11"/>
      <c r="D136" s="10"/>
      <c r="E136" s="69"/>
      <c r="F136" s="82"/>
      <c r="G136" s="69"/>
      <c r="H136" s="11"/>
      <c r="I136" s="10"/>
      <c r="J136" s="28"/>
      <c r="K136" s="53"/>
      <c r="L136" s="23"/>
      <c r="M136" s="29"/>
      <c r="N136" s="544"/>
      <c r="O136" s="544"/>
      <c r="P136" s="544"/>
      <c r="Q136" s="544"/>
    </row>
    <row r="137" spans="1:17" ht="13.5" thickBot="1">
      <c r="A137" s="10"/>
      <c r="B137" s="22" t="s">
        <v>36</v>
      </c>
      <c r="C137" s="36"/>
      <c r="D137" s="11"/>
      <c r="E137" s="11"/>
      <c r="F137" s="11"/>
      <c r="G137" s="11"/>
      <c r="H137" s="11"/>
      <c r="I137" s="11"/>
      <c r="J137" s="11"/>
      <c r="K137" s="11"/>
      <c r="L137" s="11"/>
      <c r="M137" s="12"/>
      <c r="N137" s="544"/>
      <c r="O137" s="544"/>
      <c r="P137" s="544"/>
      <c r="Q137" s="544"/>
    </row>
    <row r="138" spans="1:17" s="396" customFormat="1" ht="16.5" customHeight="1" thickBot="1">
      <c r="A138" s="421" t="s">
        <v>5</v>
      </c>
      <c r="B138" s="401" t="s">
        <v>188</v>
      </c>
      <c r="C138" s="401"/>
      <c r="D138" s="422"/>
      <c r="E138" s="422"/>
      <c r="F138" s="422"/>
      <c r="G138" s="422"/>
      <c r="H138" s="422"/>
      <c r="I138" s="422"/>
      <c r="J138" s="422"/>
      <c r="K138" s="422"/>
      <c r="L138" s="422"/>
      <c r="M138" s="423"/>
      <c r="N138" s="544"/>
      <c r="O138" s="544"/>
      <c r="P138" s="544"/>
      <c r="Q138" s="544"/>
    </row>
    <row r="139" spans="1:17" s="396" customFormat="1" ht="13.5" thickBot="1">
      <c r="A139" s="406" t="s">
        <v>6</v>
      </c>
      <c r="B139" s="407" t="s">
        <v>189</v>
      </c>
      <c r="C139" s="407"/>
      <c r="D139" s="407"/>
      <c r="E139" s="407"/>
      <c r="F139" s="411"/>
      <c r="G139" s="411"/>
      <c r="H139" s="826"/>
      <c r="I139" s="411"/>
      <c r="J139" s="411"/>
      <c r="K139" s="408"/>
      <c r="L139" s="408"/>
      <c r="M139" s="529"/>
      <c r="N139" s="544"/>
      <c r="O139" s="544"/>
      <c r="P139" s="544"/>
      <c r="Q139" s="544"/>
    </row>
    <row r="140" spans="1:17" ht="12.75">
      <c r="A140" s="827">
        <v>1</v>
      </c>
      <c r="B140" s="296" t="s">
        <v>94</v>
      </c>
      <c r="C140" s="297" t="s">
        <v>7</v>
      </c>
      <c r="D140" s="170">
        <v>6</v>
      </c>
      <c r="E140" s="171">
        <v>2</v>
      </c>
      <c r="F140" s="172">
        <v>4</v>
      </c>
      <c r="G140" s="172">
        <v>3</v>
      </c>
      <c r="H140" s="294" t="s">
        <v>179</v>
      </c>
      <c r="I140" s="298" t="s">
        <v>27</v>
      </c>
      <c r="J140" s="355">
        <v>30</v>
      </c>
      <c r="K140" s="199"/>
      <c r="L140" s="200">
        <v>30</v>
      </c>
      <c r="M140" s="202"/>
      <c r="N140" s="544"/>
      <c r="O140" s="544"/>
      <c r="P140" s="544"/>
      <c r="Q140" s="544"/>
    </row>
    <row r="141" spans="1:17" ht="13.5" thickBot="1">
      <c r="A141" s="356">
        <v>2</v>
      </c>
      <c r="B141" s="357" t="s">
        <v>165</v>
      </c>
      <c r="C141" s="358" t="s">
        <v>7</v>
      </c>
      <c r="D141" s="173">
        <v>3</v>
      </c>
      <c r="E141" s="174">
        <v>1</v>
      </c>
      <c r="F141" s="174">
        <v>2</v>
      </c>
      <c r="G141" s="175">
        <v>1</v>
      </c>
      <c r="H141" s="916" t="s">
        <v>93</v>
      </c>
      <c r="I141" s="376" t="s">
        <v>27</v>
      </c>
      <c r="J141" s="359">
        <v>15</v>
      </c>
      <c r="K141" s="247"/>
      <c r="L141" s="188">
        <v>15</v>
      </c>
      <c r="M141" s="249"/>
      <c r="N141" s="544"/>
      <c r="O141" s="544"/>
      <c r="P141" s="544"/>
      <c r="Q141" s="544"/>
    </row>
    <row r="142" spans="1:17" s="440" customFormat="1" ht="13.5" thickBot="1">
      <c r="A142" s="625"/>
      <c r="B142" s="606" t="s">
        <v>73</v>
      </c>
      <c r="C142" s="625"/>
      <c r="D142" s="433">
        <f>SUM(D140:D141)</f>
        <v>9</v>
      </c>
      <c r="E142" s="434">
        <f>SUM(E140:E141)</f>
        <v>3</v>
      </c>
      <c r="F142" s="435">
        <f>SUM(F140:F141)</f>
        <v>6</v>
      </c>
      <c r="G142" s="435">
        <f>SUM(G140:G141)</f>
        <v>4</v>
      </c>
      <c r="H142" s="557" t="s">
        <v>61</v>
      </c>
      <c r="I142" s="608" t="s">
        <v>61</v>
      </c>
      <c r="J142" s="622">
        <f>SUM(J140:J141)</f>
        <v>45</v>
      </c>
      <c r="K142" s="439"/>
      <c r="L142" s="439">
        <f>SUM(L140:L141)</f>
        <v>45</v>
      </c>
      <c r="M142" s="458"/>
      <c r="N142" s="544"/>
      <c r="O142" s="544"/>
      <c r="P142" s="544"/>
      <c r="Q142" s="544"/>
    </row>
    <row r="143" spans="1:17" s="440" customFormat="1" ht="12.75">
      <c r="A143" s="674"/>
      <c r="B143" s="673" t="s">
        <v>74</v>
      </c>
      <c r="C143" s="674"/>
      <c r="D143" s="780">
        <f>SUM(G142)</f>
        <v>4</v>
      </c>
      <c r="E143" s="675"/>
      <c r="F143" s="561"/>
      <c r="G143" s="561"/>
      <c r="H143" s="676" t="s">
        <v>61</v>
      </c>
      <c r="I143" s="677" t="s">
        <v>61</v>
      </c>
      <c r="J143" s="678"/>
      <c r="K143" s="520"/>
      <c r="L143" s="520"/>
      <c r="M143" s="533"/>
      <c r="N143" s="544"/>
      <c r="O143" s="544"/>
      <c r="P143" s="544"/>
      <c r="Q143" s="544"/>
    </row>
    <row r="144" spans="1:17" s="440" customFormat="1" ht="13.5" thickBot="1">
      <c r="A144" s="828"/>
      <c r="B144" s="468" t="s">
        <v>75</v>
      </c>
      <c r="C144" s="567"/>
      <c r="D144" s="679"/>
      <c r="E144" s="679"/>
      <c r="F144" s="679"/>
      <c r="G144" s="679"/>
      <c r="H144" s="679" t="s">
        <v>61</v>
      </c>
      <c r="I144" s="680" t="s">
        <v>61</v>
      </c>
      <c r="J144" s="681"/>
      <c r="K144" s="526"/>
      <c r="L144" s="526"/>
      <c r="M144" s="527"/>
      <c r="N144" s="544"/>
      <c r="O144" s="544"/>
      <c r="P144" s="544"/>
      <c r="Q144" s="544"/>
    </row>
    <row r="145" spans="1:17" s="516" customFormat="1" ht="13.5" thickBot="1">
      <c r="A145" s="406" t="s">
        <v>7</v>
      </c>
      <c r="B145" s="407" t="s">
        <v>190</v>
      </c>
      <c r="C145" s="407"/>
      <c r="D145" s="411"/>
      <c r="E145" s="411"/>
      <c r="F145" s="411"/>
      <c r="G145" s="550"/>
      <c r="H145" s="411"/>
      <c r="I145" s="411"/>
      <c r="J145" s="411"/>
      <c r="K145" s="408"/>
      <c r="L145" s="408"/>
      <c r="M145" s="529"/>
      <c r="N145" s="687"/>
      <c r="O145" s="687"/>
      <c r="P145" s="687"/>
      <c r="Q145" s="687"/>
    </row>
    <row r="146" spans="1:17" s="255" customFormat="1" ht="13.5" thickBot="1">
      <c r="A146" s="293">
        <v>1</v>
      </c>
      <c r="B146" s="296" t="s">
        <v>138</v>
      </c>
      <c r="C146" s="297" t="s">
        <v>7</v>
      </c>
      <c r="D146" s="170">
        <v>3</v>
      </c>
      <c r="E146" s="171">
        <v>1</v>
      </c>
      <c r="F146" s="172">
        <v>2</v>
      </c>
      <c r="G146" s="172">
        <v>0.5</v>
      </c>
      <c r="H146" s="172" t="s">
        <v>100</v>
      </c>
      <c r="I146" s="298" t="s">
        <v>27</v>
      </c>
      <c r="J146" s="297">
        <v>15</v>
      </c>
      <c r="K146" s="191">
        <v>15</v>
      </c>
      <c r="L146" s="204"/>
      <c r="M146" s="279"/>
      <c r="N146" s="687"/>
      <c r="O146" s="687"/>
      <c r="P146" s="687"/>
      <c r="Q146" s="687"/>
    </row>
    <row r="147" spans="1:17" s="658" customFormat="1" ht="13.5" thickBot="1">
      <c r="A147" s="625"/>
      <c r="B147" s="606" t="s">
        <v>73</v>
      </c>
      <c r="C147" s="625"/>
      <c r="D147" s="433">
        <f>SUM(D146)</f>
        <v>3</v>
      </c>
      <c r="E147" s="434">
        <f>SUM(E146)</f>
        <v>1</v>
      </c>
      <c r="F147" s="435">
        <f>SUM(F146)</f>
        <v>2</v>
      </c>
      <c r="G147" s="435">
        <f>SUM(G146)</f>
        <v>0.5</v>
      </c>
      <c r="H147" s="557" t="s">
        <v>61</v>
      </c>
      <c r="I147" s="608" t="s">
        <v>61</v>
      </c>
      <c r="J147" s="609">
        <f>SUM(J146)</f>
        <v>15</v>
      </c>
      <c r="K147" s="439">
        <f>SUM(K146)</f>
        <v>15</v>
      </c>
      <c r="L147" s="439"/>
      <c r="M147" s="458"/>
      <c r="N147" s="687"/>
      <c r="O147" s="687"/>
      <c r="P147" s="687"/>
      <c r="Q147" s="687"/>
    </row>
    <row r="148" spans="1:17" s="658" customFormat="1" ht="12.75">
      <c r="A148" s="612"/>
      <c r="B148" s="611" t="s">
        <v>74</v>
      </c>
      <c r="C148" s="612"/>
      <c r="D148" s="778">
        <f>SUM(G147)</f>
        <v>0.5</v>
      </c>
      <c r="E148" s="613"/>
      <c r="F148" s="614"/>
      <c r="G148" s="614"/>
      <c r="H148" s="615" t="s">
        <v>61</v>
      </c>
      <c r="I148" s="616" t="s">
        <v>61</v>
      </c>
      <c r="J148" s="617"/>
      <c r="K148" s="482"/>
      <c r="L148" s="482"/>
      <c r="M148" s="534"/>
      <c r="N148" s="687"/>
      <c r="O148" s="687"/>
      <c r="P148" s="687"/>
      <c r="Q148" s="687"/>
    </row>
    <row r="149" spans="1:17" s="658" customFormat="1" ht="13.5" thickBot="1">
      <c r="A149" s="499"/>
      <c r="B149" s="450" t="s">
        <v>75</v>
      </c>
      <c r="C149" s="499"/>
      <c r="D149" s="500"/>
      <c r="E149" s="501"/>
      <c r="F149" s="502"/>
      <c r="G149" s="502"/>
      <c r="H149" s="503" t="s">
        <v>61</v>
      </c>
      <c r="I149" s="504" t="s">
        <v>61</v>
      </c>
      <c r="J149" s="505"/>
      <c r="K149" s="490"/>
      <c r="L149" s="490"/>
      <c r="M149" s="535"/>
      <c r="N149" s="687"/>
      <c r="O149" s="687"/>
      <c r="P149" s="687"/>
      <c r="Q149" s="687"/>
    </row>
    <row r="150" spans="1:17" s="516" customFormat="1" ht="13.5" thickBot="1">
      <c r="A150" s="406" t="s">
        <v>8</v>
      </c>
      <c r="B150" s="407" t="s">
        <v>191</v>
      </c>
      <c r="C150" s="407"/>
      <c r="D150" s="411"/>
      <c r="E150" s="411"/>
      <c r="F150" s="411"/>
      <c r="G150" s="550"/>
      <c r="H150" s="411"/>
      <c r="I150" s="411"/>
      <c r="J150" s="411"/>
      <c r="K150" s="408"/>
      <c r="L150" s="408"/>
      <c r="M150" s="529"/>
      <c r="N150" s="687"/>
      <c r="O150" s="687"/>
      <c r="P150" s="687"/>
      <c r="Q150" s="687"/>
    </row>
    <row r="151" spans="1:17" s="255" customFormat="1" ht="13.5" thickBot="1">
      <c r="A151" s="293">
        <v>1</v>
      </c>
      <c r="B151" s="296" t="s">
        <v>222</v>
      </c>
      <c r="C151" s="297" t="s">
        <v>7</v>
      </c>
      <c r="D151" s="170">
        <v>5</v>
      </c>
      <c r="E151" s="171">
        <v>1</v>
      </c>
      <c r="F151" s="172">
        <v>4</v>
      </c>
      <c r="G151" s="172">
        <v>0.5</v>
      </c>
      <c r="H151" s="172" t="s">
        <v>93</v>
      </c>
      <c r="I151" s="298" t="s">
        <v>35</v>
      </c>
      <c r="J151" s="355">
        <v>15</v>
      </c>
      <c r="K151" s="200">
        <v>15</v>
      </c>
      <c r="L151" s="245"/>
      <c r="M151" s="202"/>
      <c r="N151" s="687"/>
      <c r="O151" s="687"/>
      <c r="P151" s="687"/>
      <c r="Q151" s="687"/>
    </row>
    <row r="152" spans="1:17" s="255" customFormat="1" ht="12.75">
      <c r="A152" s="356">
        <v>2</v>
      </c>
      <c r="B152" s="357" t="s">
        <v>224</v>
      </c>
      <c r="C152" s="358" t="s">
        <v>7</v>
      </c>
      <c r="D152" s="173">
        <v>5</v>
      </c>
      <c r="E152" s="174">
        <v>1</v>
      </c>
      <c r="F152" s="172">
        <v>4</v>
      </c>
      <c r="G152" s="175">
        <v>2</v>
      </c>
      <c r="H152" s="172" t="s">
        <v>93</v>
      </c>
      <c r="I152" s="376" t="s">
        <v>35</v>
      </c>
      <c r="J152" s="359">
        <v>15</v>
      </c>
      <c r="K152" s="188"/>
      <c r="L152" s="188">
        <v>15</v>
      </c>
      <c r="M152" s="249"/>
      <c r="N152" s="687"/>
      <c r="O152" s="687"/>
      <c r="P152" s="687"/>
      <c r="Q152" s="687"/>
    </row>
    <row r="153" spans="1:17" s="255" customFormat="1" ht="13.5" thickBot="1">
      <c r="A153" s="356">
        <v>3</v>
      </c>
      <c r="B153" s="357" t="s">
        <v>130</v>
      </c>
      <c r="C153" s="358" t="s">
        <v>7</v>
      </c>
      <c r="D153" s="173">
        <v>6</v>
      </c>
      <c r="E153" s="174">
        <v>1</v>
      </c>
      <c r="F153" s="172">
        <v>5</v>
      </c>
      <c r="G153" s="172">
        <v>2</v>
      </c>
      <c r="H153" s="172" t="s">
        <v>93</v>
      </c>
      <c r="I153" s="298" t="s">
        <v>35</v>
      </c>
      <c r="J153" s="359">
        <v>15</v>
      </c>
      <c r="K153" s="247"/>
      <c r="L153" s="188">
        <v>15</v>
      </c>
      <c r="M153" s="249"/>
      <c r="N153" s="687"/>
      <c r="O153" s="687"/>
      <c r="P153" s="687"/>
      <c r="Q153" s="687"/>
    </row>
    <row r="154" spans="1:17" s="658" customFormat="1" ht="13.5" thickBot="1">
      <c r="A154" s="625"/>
      <c r="B154" s="606" t="s">
        <v>73</v>
      </c>
      <c r="C154" s="625"/>
      <c r="D154" s="433">
        <f>SUM(D151:D153)</f>
        <v>16</v>
      </c>
      <c r="E154" s="434">
        <f>SUM(E151:E153)</f>
        <v>3</v>
      </c>
      <c r="F154" s="435">
        <f>SUM(F151:F153)</f>
        <v>13</v>
      </c>
      <c r="G154" s="435">
        <f>SUM(G151:G153)</f>
        <v>4.5</v>
      </c>
      <c r="H154" s="557" t="s">
        <v>61</v>
      </c>
      <c r="I154" s="608" t="s">
        <v>61</v>
      </c>
      <c r="J154" s="609">
        <f>SUM(J151:J153)</f>
        <v>45</v>
      </c>
      <c r="K154" s="439">
        <f>SUM(K151:K153)</f>
        <v>15</v>
      </c>
      <c r="L154" s="439">
        <f>SUM(L152:L153)</f>
        <v>30</v>
      </c>
      <c r="M154" s="458"/>
      <c r="N154" s="687"/>
      <c r="O154" s="687"/>
      <c r="P154" s="687"/>
      <c r="Q154" s="687"/>
    </row>
    <row r="155" spans="1:17" s="658" customFormat="1" ht="12.75">
      <c r="A155" s="612"/>
      <c r="B155" s="611" t="s">
        <v>74</v>
      </c>
      <c r="C155" s="612"/>
      <c r="D155" s="778">
        <f>SUM(G154)</f>
        <v>4.5</v>
      </c>
      <c r="E155" s="613"/>
      <c r="F155" s="614"/>
      <c r="G155" s="614"/>
      <c r="H155" s="615" t="s">
        <v>61</v>
      </c>
      <c r="I155" s="616" t="s">
        <v>61</v>
      </c>
      <c r="J155" s="617"/>
      <c r="K155" s="482"/>
      <c r="L155" s="482"/>
      <c r="M155" s="534"/>
      <c r="N155" s="687"/>
      <c r="O155" s="687"/>
      <c r="P155" s="687"/>
      <c r="Q155" s="687"/>
    </row>
    <row r="156" spans="1:17" s="658" customFormat="1" ht="13.5" thickBot="1">
      <c r="A156" s="926"/>
      <c r="B156" s="902" t="s">
        <v>75</v>
      </c>
      <c r="C156" s="926"/>
      <c r="D156" s="927">
        <v>16</v>
      </c>
      <c r="E156" s="915"/>
      <c r="F156" s="679"/>
      <c r="G156" s="679"/>
      <c r="H156" s="679" t="s">
        <v>61</v>
      </c>
      <c r="I156" s="680" t="s">
        <v>61</v>
      </c>
      <c r="J156" s="899">
        <v>45</v>
      </c>
      <c r="K156" s="526"/>
      <c r="L156" s="526"/>
      <c r="M156" s="527"/>
      <c r="N156" s="687"/>
      <c r="O156" s="687"/>
      <c r="P156" s="687"/>
      <c r="Q156" s="687"/>
    </row>
    <row r="157" spans="1:17" s="516" customFormat="1" ht="13.5" thickBot="1">
      <c r="A157" s="406" t="s">
        <v>56</v>
      </c>
      <c r="B157" s="407" t="s">
        <v>192</v>
      </c>
      <c r="C157" s="407"/>
      <c r="D157" s="411"/>
      <c r="E157" s="411"/>
      <c r="F157" s="411"/>
      <c r="G157" s="550"/>
      <c r="H157" s="411"/>
      <c r="I157" s="411"/>
      <c r="J157" s="411"/>
      <c r="K157" s="408"/>
      <c r="L157" s="408"/>
      <c r="M157" s="529"/>
      <c r="N157" s="687"/>
      <c r="O157" s="687"/>
      <c r="P157" s="687"/>
      <c r="Q157" s="687"/>
    </row>
    <row r="158" spans="1:17" s="255" customFormat="1" ht="13.5" thickBot="1">
      <c r="A158" s="293">
        <v>1</v>
      </c>
      <c r="B158" s="255" t="s">
        <v>164</v>
      </c>
      <c r="C158" s="297" t="s">
        <v>7</v>
      </c>
      <c r="D158" s="170">
        <v>2</v>
      </c>
      <c r="E158" s="171">
        <v>1.5</v>
      </c>
      <c r="F158" s="172">
        <v>0.5</v>
      </c>
      <c r="G158" s="172">
        <v>2</v>
      </c>
      <c r="H158" s="172" t="s">
        <v>93</v>
      </c>
      <c r="I158" s="298" t="s">
        <v>27</v>
      </c>
      <c r="J158" s="295">
        <v>30</v>
      </c>
      <c r="K158" s="191"/>
      <c r="L158" s="191">
        <v>30</v>
      </c>
      <c r="M158" s="182"/>
      <c r="N158" s="687"/>
      <c r="O158" s="687"/>
      <c r="P158" s="687"/>
      <c r="Q158" s="687"/>
    </row>
    <row r="159" spans="1:17" s="658" customFormat="1" ht="13.5" thickBot="1">
      <c r="A159" s="625"/>
      <c r="B159" s="606" t="s">
        <v>73</v>
      </c>
      <c r="C159" s="625"/>
      <c r="D159" s="433">
        <f>SUM(D158:D158)</f>
        <v>2</v>
      </c>
      <c r="E159" s="434">
        <f>SUM(E158:E158)</f>
        <v>1.5</v>
      </c>
      <c r="F159" s="435">
        <f>SUM(F158)</f>
        <v>0.5</v>
      </c>
      <c r="G159" s="435">
        <f>SUM(G158)</f>
        <v>2</v>
      </c>
      <c r="H159" s="557" t="s">
        <v>61</v>
      </c>
      <c r="I159" s="608" t="s">
        <v>61</v>
      </c>
      <c r="J159" s="609">
        <f>SUM(J158:J158)</f>
        <v>30</v>
      </c>
      <c r="K159" s="439"/>
      <c r="L159" s="439">
        <f>SUM(L158:L158)</f>
        <v>30</v>
      </c>
      <c r="M159" s="478"/>
      <c r="N159" s="687"/>
      <c r="O159" s="687"/>
      <c r="P159" s="687"/>
      <c r="Q159" s="687"/>
    </row>
    <row r="160" spans="1:17" s="658" customFormat="1" ht="12.75">
      <c r="A160" s="612"/>
      <c r="B160" s="611" t="s">
        <v>74</v>
      </c>
      <c r="C160" s="612"/>
      <c r="D160" s="778">
        <f>SUM(G159)</f>
        <v>2</v>
      </c>
      <c r="E160" s="613"/>
      <c r="F160" s="614"/>
      <c r="G160" s="614"/>
      <c r="H160" s="615" t="s">
        <v>61</v>
      </c>
      <c r="I160" s="616" t="s">
        <v>61</v>
      </c>
      <c r="J160" s="617"/>
      <c r="K160" s="482"/>
      <c r="L160" s="482"/>
      <c r="M160" s="534"/>
      <c r="N160" s="687"/>
      <c r="O160" s="687"/>
      <c r="P160" s="687"/>
      <c r="Q160" s="687"/>
    </row>
    <row r="161" spans="1:17" s="440" customFormat="1" ht="13.5" thickBot="1">
      <c r="A161" s="499"/>
      <c r="B161" s="450" t="s">
        <v>75</v>
      </c>
      <c r="C161" s="499"/>
      <c r="D161" s="500"/>
      <c r="E161" s="501"/>
      <c r="F161" s="502"/>
      <c r="G161" s="502"/>
      <c r="H161" s="503" t="s">
        <v>61</v>
      </c>
      <c r="I161" s="504" t="s">
        <v>61</v>
      </c>
      <c r="J161" s="505"/>
      <c r="K161" s="490"/>
      <c r="L161" s="490"/>
      <c r="M161" s="535"/>
      <c r="N161" s="544"/>
      <c r="O161" s="544"/>
      <c r="P161" s="544"/>
      <c r="Q161" s="544"/>
    </row>
    <row r="162" spans="1:17" s="396" customFormat="1" ht="13.5" thickBot="1">
      <c r="A162" s="406" t="s">
        <v>57</v>
      </c>
      <c r="B162" s="407" t="s">
        <v>9</v>
      </c>
      <c r="C162" s="407"/>
      <c r="D162" s="411"/>
      <c r="E162" s="411"/>
      <c r="F162" s="411"/>
      <c r="G162" s="550"/>
      <c r="H162" s="411"/>
      <c r="I162" s="411"/>
      <c r="J162" s="411"/>
      <c r="K162" s="408"/>
      <c r="L162" s="408"/>
      <c r="M162" s="529"/>
      <c r="N162" s="544"/>
      <c r="O162" s="544"/>
      <c r="P162" s="544"/>
      <c r="Q162" s="544"/>
    </row>
    <row r="163" spans="1:17" s="396" customFormat="1" ht="13.5" thickBot="1">
      <c r="A163" s="412" t="s">
        <v>58</v>
      </c>
      <c r="B163" s="397" t="s">
        <v>136</v>
      </c>
      <c r="C163" s="829"/>
      <c r="D163" s="392"/>
      <c r="E163" s="830"/>
      <c r="F163" s="831"/>
      <c r="G163" s="513"/>
      <c r="H163" s="513"/>
      <c r="I163" s="513" t="s">
        <v>61</v>
      </c>
      <c r="J163" s="832"/>
      <c r="K163" s="635"/>
      <c r="L163" s="395"/>
      <c r="M163" s="638"/>
      <c r="N163" s="544"/>
      <c r="O163" s="544"/>
      <c r="P163" s="544"/>
      <c r="Q163" s="544"/>
    </row>
    <row r="164" spans="1:17" s="380" customFormat="1" ht="13.5" thickBot="1">
      <c r="A164" s="1122" t="s">
        <v>109</v>
      </c>
      <c r="B164" s="1123"/>
      <c r="C164" s="864" t="s">
        <v>7</v>
      </c>
      <c r="D164" s="418">
        <f>SUM(D159,D154,D147,D142)</f>
        <v>30</v>
      </c>
      <c r="E164" s="419">
        <f>SUM(E142,E147,E154,E159)</f>
        <v>8.5</v>
      </c>
      <c r="F164" s="419">
        <f>SUM(F142,F147,F154,F159)</f>
        <v>21.5</v>
      </c>
      <c r="G164" s="419">
        <f>SUM(G159,G154,G147,G142)</f>
        <v>11</v>
      </c>
      <c r="H164" s="672"/>
      <c r="I164" s="671"/>
      <c r="J164" s="418">
        <f>SUM(J159,J154,J147,J142)</f>
        <v>135</v>
      </c>
      <c r="K164" s="384">
        <f>SUM(K154,K147)</f>
        <v>30</v>
      </c>
      <c r="L164" s="385">
        <f>SUM(L159,L154,L147,L142)</f>
        <v>105</v>
      </c>
      <c r="M164" s="652"/>
      <c r="N164" s="544"/>
      <c r="O164" s="544"/>
      <c r="P164" s="544"/>
      <c r="Q164" s="544"/>
    </row>
    <row r="165" spans="1:17" ht="12.75">
      <c r="A165" s="931"/>
      <c r="B165" s="904"/>
      <c r="C165" s="721"/>
      <c r="D165" s="721"/>
      <c r="E165" s="721"/>
      <c r="F165" s="721"/>
      <c r="G165" s="734"/>
      <c r="H165" s="734"/>
      <c r="I165" s="734"/>
      <c r="J165" s="707"/>
      <c r="K165" s="707"/>
      <c r="L165" s="707"/>
      <c r="M165" s="731"/>
      <c r="N165" s="544"/>
      <c r="O165" s="544"/>
      <c r="P165" s="544"/>
      <c r="Q165" s="544"/>
    </row>
    <row r="166" spans="1:17" ht="12.75">
      <c r="A166" s="721"/>
      <c r="B166" s="720"/>
      <c r="C166" s="721"/>
      <c r="D166" s="721"/>
      <c r="E166" s="721"/>
      <c r="F166" s="721"/>
      <c r="G166" s="707"/>
      <c r="H166" s="707"/>
      <c r="I166" s="707"/>
      <c r="J166" s="707"/>
      <c r="K166" s="707"/>
      <c r="L166" s="707"/>
      <c r="M166" s="707"/>
      <c r="N166" s="544"/>
      <c r="O166" s="544"/>
      <c r="P166" s="544"/>
      <c r="Q166" s="544"/>
    </row>
    <row r="167" spans="1:17" ht="12.75">
      <c r="A167" s="729"/>
      <c r="B167" s="729"/>
      <c r="C167" s="707"/>
      <c r="D167" s="707"/>
      <c r="E167" s="707"/>
      <c r="F167" s="707"/>
      <c r="G167" s="707"/>
      <c r="H167" s="707"/>
      <c r="I167" s="707"/>
      <c r="J167" s="707"/>
      <c r="K167" s="707"/>
      <c r="L167" s="707"/>
      <c r="M167" s="707"/>
      <c r="N167" s="544"/>
      <c r="O167" s="544"/>
      <c r="P167" s="544"/>
      <c r="Q167" s="544"/>
    </row>
    <row r="168" spans="1:17" ht="12.75">
      <c r="A168" s="721"/>
      <c r="B168" s="720" t="s">
        <v>221</v>
      </c>
      <c r="C168" s="721"/>
      <c r="D168" s="721"/>
      <c r="E168" s="721"/>
      <c r="F168" s="721"/>
      <c r="G168" s="707"/>
      <c r="H168" s="707"/>
      <c r="I168" s="707"/>
      <c r="J168" s="707"/>
      <c r="K168" s="707"/>
      <c r="L168" s="707"/>
      <c r="M168" s="707"/>
      <c r="N168" s="544"/>
      <c r="O168" s="544"/>
      <c r="P168" s="544"/>
      <c r="Q168" s="544"/>
    </row>
    <row r="169" spans="1:17" ht="12.75">
      <c r="A169" s="721"/>
      <c r="B169" s="720" t="s">
        <v>223</v>
      </c>
      <c r="C169" s="721"/>
      <c r="D169" s="721"/>
      <c r="E169" s="721"/>
      <c r="F169" s="721"/>
      <c r="G169" s="707"/>
      <c r="H169" s="707"/>
      <c r="I169" s="707"/>
      <c r="J169" s="707"/>
      <c r="K169" s="707"/>
      <c r="L169" s="707"/>
      <c r="M169" s="707"/>
      <c r="N169" s="544"/>
      <c r="O169" s="544"/>
      <c r="P169" s="544"/>
      <c r="Q169" s="544"/>
    </row>
    <row r="170" spans="1:17" ht="12.75">
      <c r="A170" s="544"/>
      <c r="B170" s="733" t="s">
        <v>206</v>
      </c>
      <c r="C170" s="544"/>
      <c r="D170" s="544"/>
      <c r="E170" s="544"/>
      <c r="F170" s="544"/>
      <c r="G170" s="544"/>
      <c r="H170" s="544"/>
      <c r="I170" s="544"/>
      <c r="J170" s="544"/>
      <c r="K170" s="544"/>
      <c r="L170" s="544"/>
      <c r="M170" s="544"/>
      <c r="N170" s="544"/>
      <c r="O170" s="544"/>
      <c r="P170" s="544"/>
      <c r="Q170" s="544"/>
    </row>
    <row r="171" spans="1:17" ht="15.75">
      <c r="A171" s="708"/>
      <c r="B171" s="708"/>
      <c r="C171" s="708"/>
      <c r="D171" s="708"/>
      <c r="E171" s="708"/>
      <c r="F171" s="708"/>
      <c r="G171" s="708"/>
      <c r="H171" s="708"/>
      <c r="I171" s="708"/>
      <c r="J171" s="708"/>
      <c r="K171" s="708"/>
      <c r="L171" s="708"/>
      <c r="M171" s="708"/>
      <c r="N171" s="544"/>
      <c r="O171" s="544"/>
      <c r="P171" s="544"/>
      <c r="Q171" s="544"/>
    </row>
    <row r="172" spans="1:17" ht="15.75">
      <c r="A172" s="1155" t="s">
        <v>85</v>
      </c>
      <c r="B172" s="1156"/>
      <c r="C172" s="1156"/>
      <c r="D172" s="1156"/>
      <c r="E172" s="1156"/>
      <c r="F172" s="1156"/>
      <c r="G172" s="1156"/>
      <c r="H172" s="1156"/>
      <c r="I172" s="1156"/>
      <c r="J172" s="1156"/>
      <c r="K172" s="1156"/>
      <c r="L172" s="1156"/>
      <c r="M172" s="1156"/>
      <c r="N172" s="544"/>
      <c r="O172" s="544"/>
      <c r="P172" s="544"/>
      <c r="Q172" s="544"/>
    </row>
    <row r="173" spans="1:17" ht="15.75">
      <c r="A173" s="1155" t="s">
        <v>213</v>
      </c>
      <c r="B173" s="1155"/>
      <c r="C173" s="1155"/>
      <c r="D173" s="1155"/>
      <c r="E173" s="1155"/>
      <c r="F173" s="1155"/>
      <c r="G173" s="1155"/>
      <c r="H173" s="1155"/>
      <c r="I173" s="1155"/>
      <c r="J173" s="1155"/>
      <c r="K173" s="1155"/>
      <c r="L173" s="1155"/>
      <c r="M173" s="1155"/>
      <c r="N173" s="544"/>
      <c r="O173" s="544"/>
      <c r="P173" s="544"/>
      <c r="Q173" s="544"/>
    </row>
    <row r="174" spans="1:17" ht="15.75">
      <c r="A174" s="708"/>
      <c r="B174" s="708"/>
      <c r="C174" s="708"/>
      <c r="D174" s="708"/>
      <c r="E174" s="708"/>
      <c r="F174" s="708"/>
      <c r="G174" s="708"/>
      <c r="H174" s="708"/>
      <c r="I174" s="708"/>
      <c r="J174" s="708"/>
      <c r="K174" s="708"/>
      <c r="L174" s="708"/>
      <c r="M174" s="708"/>
      <c r="N174" s="544"/>
      <c r="O174" s="544"/>
      <c r="P174" s="544"/>
      <c r="Q174" s="544"/>
    </row>
    <row r="175" spans="1:17" ht="12.75">
      <c r="A175" s="710"/>
      <c r="B175" s="736" t="s">
        <v>182</v>
      </c>
      <c r="C175" s="712"/>
      <c r="D175" s="710"/>
      <c r="E175" s="710"/>
      <c r="F175" s="710"/>
      <c r="G175" s="710"/>
      <c r="H175" s="710"/>
      <c r="I175" s="710"/>
      <c r="J175" s="710"/>
      <c r="K175" s="710"/>
      <c r="L175" s="710"/>
      <c r="M175" s="710"/>
      <c r="N175" s="544"/>
      <c r="O175" s="544"/>
      <c r="P175" s="544"/>
      <c r="Q175" s="544"/>
    </row>
    <row r="176" spans="1:17" ht="12.75">
      <c r="A176" s="544"/>
      <c r="B176" s="687" t="s">
        <v>181</v>
      </c>
      <c r="C176" s="544"/>
      <c r="D176" s="544"/>
      <c r="E176" s="544"/>
      <c r="F176" s="544"/>
      <c r="G176" s="544"/>
      <c r="H176" s="544"/>
      <c r="I176" s="544"/>
      <c r="J176" s="544"/>
      <c r="K176" s="544"/>
      <c r="L176" s="544"/>
      <c r="M176" s="544"/>
      <c r="N176" s="544"/>
      <c r="O176" s="544"/>
      <c r="P176" s="544"/>
      <c r="Q176" s="544"/>
    </row>
    <row r="177" spans="1:17" ht="12.75">
      <c r="A177" s="544"/>
      <c r="B177" s="340" t="s">
        <v>183</v>
      </c>
      <c r="C177" s="544"/>
      <c r="D177" s="544"/>
      <c r="E177" s="544"/>
      <c r="F177" s="544"/>
      <c r="G177" s="544"/>
      <c r="H177" s="544"/>
      <c r="I177" s="544"/>
      <c r="J177" s="544"/>
      <c r="K177" s="544"/>
      <c r="L177" s="544"/>
      <c r="M177" s="544"/>
      <c r="N177" s="544"/>
      <c r="O177" s="544"/>
      <c r="P177" s="544"/>
      <c r="Q177" s="544"/>
    </row>
    <row r="178" spans="1:17" ht="12.75">
      <c r="A178" s="544"/>
      <c r="B178" s="340" t="s">
        <v>186</v>
      </c>
      <c r="C178" s="544"/>
      <c r="D178" s="544"/>
      <c r="E178" s="544"/>
      <c r="F178" s="544"/>
      <c r="G178" s="544"/>
      <c r="H178" s="544"/>
      <c r="I178" s="544"/>
      <c r="J178" s="544"/>
      <c r="K178" s="544"/>
      <c r="L178" s="544"/>
      <c r="M178" s="544"/>
      <c r="N178" s="544"/>
      <c r="O178" s="544"/>
      <c r="P178" s="544"/>
      <c r="Q178" s="544"/>
    </row>
    <row r="179" spans="1:17" ht="12.75">
      <c r="A179" s="544"/>
      <c r="B179" s="687" t="s">
        <v>185</v>
      </c>
      <c r="C179" s="544"/>
      <c r="D179" s="544"/>
      <c r="E179" s="544"/>
      <c r="F179" s="544"/>
      <c r="G179" s="544"/>
      <c r="H179" s="544"/>
      <c r="I179" s="544"/>
      <c r="J179" s="544"/>
      <c r="K179" s="544"/>
      <c r="L179" s="544"/>
      <c r="M179" s="544"/>
      <c r="N179" s="544"/>
      <c r="O179" s="544"/>
      <c r="P179" s="544"/>
      <c r="Q179" s="544"/>
    </row>
    <row r="180" spans="1:17" ht="12.75">
      <c r="A180" s="544"/>
      <c r="B180" s="544"/>
      <c r="C180" s="544"/>
      <c r="D180" s="544"/>
      <c r="E180" s="544"/>
      <c r="F180" s="544"/>
      <c r="G180" s="544"/>
      <c r="H180" s="544"/>
      <c r="I180" s="544"/>
      <c r="J180" s="544"/>
      <c r="K180" s="544"/>
      <c r="L180" s="544"/>
      <c r="M180" s="544"/>
      <c r="N180" s="544"/>
      <c r="O180" s="544"/>
      <c r="P180" s="544"/>
      <c r="Q180" s="544"/>
    </row>
    <row r="181" spans="1:17" ht="13.5" thickBot="1">
      <c r="A181" s="544"/>
      <c r="B181" s="714" t="s">
        <v>110</v>
      </c>
      <c r="C181" s="544"/>
      <c r="D181" s="544"/>
      <c r="E181" s="544"/>
      <c r="F181" s="544"/>
      <c r="G181" s="565"/>
      <c r="H181" s="544"/>
      <c r="I181" s="544"/>
      <c r="J181" s="544"/>
      <c r="K181" s="544"/>
      <c r="L181" s="544"/>
      <c r="M181" s="544"/>
      <c r="N181" s="544"/>
      <c r="O181" s="544"/>
      <c r="P181" s="544"/>
      <c r="Q181" s="544"/>
    </row>
    <row r="182" spans="1:17" ht="12.75">
      <c r="A182" s="65" t="s">
        <v>0</v>
      </c>
      <c r="B182" s="66"/>
      <c r="C182" s="73"/>
      <c r="D182" s="1111" t="s">
        <v>46</v>
      </c>
      <c r="E182" s="1112"/>
      <c r="F182" s="1112"/>
      <c r="G182" s="96" t="s">
        <v>34</v>
      </c>
      <c r="H182" s="3" t="s">
        <v>1</v>
      </c>
      <c r="I182" s="75" t="s">
        <v>39</v>
      </c>
      <c r="J182" s="1161" t="s">
        <v>49</v>
      </c>
      <c r="K182" s="1162"/>
      <c r="L182" s="1162"/>
      <c r="M182" s="1163"/>
      <c r="N182" s="544"/>
      <c r="O182" s="544"/>
      <c r="P182" s="544"/>
      <c r="Q182" s="544"/>
    </row>
    <row r="183" spans="1:17" ht="12.75">
      <c r="A183" s="74"/>
      <c r="B183" s="67" t="s">
        <v>10</v>
      </c>
      <c r="C183" s="131" t="s">
        <v>37</v>
      </c>
      <c r="D183" s="78" t="s">
        <v>2</v>
      </c>
      <c r="E183" s="17" t="s">
        <v>43</v>
      </c>
      <c r="F183" s="81" t="s">
        <v>22</v>
      </c>
      <c r="G183" s="93" t="s">
        <v>47</v>
      </c>
      <c r="H183" s="7" t="s">
        <v>45</v>
      </c>
      <c r="I183" s="76" t="s">
        <v>40</v>
      </c>
      <c r="J183" s="166" t="s">
        <v>2</v>
      </c>
      <c r="K183" s="1116" t="s">
        <v>50</v>
      </c>
      <c r="L183" s="1116"/>
      <c r="M183" s="70" t="s">
        <v>152</v>
      </c>
      <c r="N183" s="544"/>
      <c r="O183" s="544"/>
      <c r="P183" s="544"/>
      <c r="Q183" s="544"/>
    </row>
    <row r="184" spans="1:17" ht="12.75">
      <c r="A184" s="4"/>
      <c r="B184" s="67" t="s">
        <v>3</v>
      </c>
      <c r="C184" s="80"/>
      <c r="D184" s="55"/>
      <c r="E184" s="17" t="s">
        <v>11</v>
      </c>
      <c r="F184" s="38" t="s">
        <v>28</v>
      </c>
      <c r="G184" s="94" t="s">
        <v>68</v>
      </c>
      <c r="H184" s="7"/>
      <c r="I184" s="77" t="s">
        <v>41</v>
      </c>
      <c r="J184" s="86"/>
      <c r="K184" s="84" t="s">
        <v>12</v>
      </c>
      <c r="L184" s="125" t="s">
        <v>13</v>
      </c>
      <c r="M184" s="79"/>
      <c r="N184" s="544"/>
      <c r="O184" s="544"/>
      <c r="P184" s="544"/>
      <c r="Q184" s="544"/>
    </row>
    <row r="185" spans="1:17" ht="12.75">
      <c r="A185" s="55"/>
      <c r="B185" s="67"/>
      <c r="C185" s="6"/>
      <c r="D185" s="55"/>
      <c r="E185" s="17" t="s">
        <v>38</v>
      </c>
      <c r="F185" s="68" t="s">
        <v>23</v>
      </c>
      <c r="G185" s="85" t="s">
        <v>69</v>
      </c>
      <c r="H185" s="6"/>
      <c r="I185" s="76" t="s">
        <v>42</v>
      </c>
      <c r="J185" s="87"/>
      <c r="K185" s="52"/>
      <c r="L185" s="95"/>
      <c r="M185" s="39"/>
      <c r="N185" s="544"/>
      <c r="O185" s="544"/>
      <c r="P185" s="544"/>
      <c r="Q185" s="544"/>
    </row>
    <row r="186" spans="1:17" ht="12.75">
      <c r="A186" s="55"/>
      <c r="B186" s="56"/>
      <c r="C186" s="37"/>
      <c r="D186" s="55"/>
      <c r="E186" s="17" t="s">
        <v>44</v>
      </c>
      <c r="F186" s="68"/>
      <c r="G186" s="85" t="s">
        <v>26</v>
      </c>
      <c r="H186" s="8"/>
      <c r="I186" s="55" t="s">
        <v>70</v>
      </c>
      <c r="J186" s="26"/>
      <c r="K186" s="52"/>
      <c r="L186" s="16"/>
      <c r="M186" s="27"/>
      <c r="N186" s="544"/>
      <c r="O186" s="544"/>
      <c r="P186" s="544"/>
      <c r="Q186" s="544"/>
    </row>
    <row r="187" spans="1:17" ht="12.75">
      <c r="A187" s="55"/>
      <c r="B187" s="56"/>
      <c r="C187" s="37"/>
      <c r="D187" s="55"/>
      <c r="E187" s="17"/>
      <c r="F187" s="68"/>
      <c r="G187" s="85"/>
      <c r="H187" s="8"/>
      <c r="I187" s="55"/>
      <c r="J187" s="26"/>
      <c r="K187" s="52"/>
      <c r="L187" s="16"/>
      <c r="M187" s="27"/>
      <c r="N187" s="544"/>
      <c r="O187" s="544"/>
      <c r="P187" s="544"/>
      <c r="Q187" s="544"/>
    </row>
    <row r="188" spans="1:17" ht="13.5" thickBot="1">
      <c r="A188" s="10"/>
      <c r="B188" s="43"/>
      <c r="C188" s="11"/>
      <c r="D188" s="10"/>
      <c r="E188" s="69"/>
      <c r="F188" s="82"/>
      <c r="G188" s="69"/>
      <c r="H188" s="11"/>
      <c r="I188" s="10"/>
      <c r="J188" s="28"/>
      <c r="K188" s="53"/>
      <c r="L188" s="23"/>
      <c r="M188" s="29"/>
      <c r="N188" s="544"/>
      <c r="O188" s="544"/>
      <c r="P188" s="544"/>
      <c r="Q188" s="544"/>
    </row>
    <row r="189" spans="1:17" ht="13.5" thickBot="1">
      <c r="A189" s="10"/>
      <c r="B189" s="22" t="s">
        <v>36</v>
      </c>
      <c r="C189" s="36"/>
      <c r="D189" s="11"/>
      <c r="E189" s="11"/>
      <c r="F189" s="11"/>
      <c r="G189" s="11"/>
      <c r="H189" s="11"/>
      <c r="I189" s="11"/>
      <c r="J189" s="11"/>
      <c r="K189" s="11"/>
      <c r="L189" s="11"/>
      <c r="M189" s="12"/>
      <c r="N189" s="544"/>
      <c r="O189" s="544"/>
      <c r="P189" s="544"/>
      <c r="Q189" s="544"/>
    </row>
    <row r="190" spans="1:17" s="396" customFormat="1" ht="13.5" thickBot="1">
      <c r="A190" s="421" t="s">
        <v>5</v>
      </c>
      <c r="B190" s="401" t="s">
        <v>188</v>
      </c>
      <c r="C190" s="401"/>
      <c r="D190" s="422"/>
      <c r="E190" s="422"/>
      <c r="F190" s="422"/>
      <c r="G190" s="422"/>
      <c r="H190" s="422"/>
      <c r="I190" s="422"/>
      <c r="J190" s="422"/>
      <c r="K190" s="422"/>
      <c r="L190" s="422"/>
      <c r="M190" s="423"/>
      <c r="N190" s="544"/>
      <c r="O190" s="544"/>
      <c r="P190" s="544"/>
      <c r="Q190" s="544"/>
    </row>
    <row r="191" spans="1:17" s="396" customFormat="1" ht="13.5" thickBot="1">
      <c r="A191" s="406" t="s">
        <v>6</v>
      </c>
      <c r="B191" s="407" t="s">
        <v>189</v>
      </c>
      <c r="C191" s="407"/>
      <c r="D191" s="407"/>
      <c r="E191" s="407"/>
      <c r="F191" s="409"/>
      <c r="G191" s="409"/>
      <c r="H191" s="409"/>
      <c r="I191" s="409"/>
      <c r="J191" s="409"/>
      <c r="K191" s="409"/>
      <c r="L191" s="409"/>
      <c r="M191" s="410"/>
      <c r="N191" s="544"/>
      <c r="O191" s="544"/>
      <c r="P191" s="544"/>
      <c r="Q191" s="544"/>
    </row>
    <row r="192" spans="1:17" s="253" customFormat="1" ht="12.75">
      <c r="A192" s="254">
        <v>1</v>
      </c>
      <c r="B192" s="180" t="s">
        <v>94</v>
      </c>
      <c r="C192" s="176" t="s">
        <v>8</v>
      </c>
      <c r="D192" s="189">
        <v>6</v>
      </c>
      <c r="E192" s="190">
        <v>2</v>
      </c>
      <c r="F192" s="191">
        <v>4</v>
      </c>
      <c r="G192" s="191">
        <v>3</v>
      </c>
      <c r="H192" s="188" t="s">
        <v>176</v>
      </c>
      <c r="I192" s="279"/>
      <c r="J192" s="240">
        <v>30</v>
      </c>
      <c r="K192" s="200"/>
      <c r="L192" s="200">
        <v>30</v>
      </c>
      <c r="M192" s="202"/>
      <c r="N192" s="340"/>
      <c r="O192" s="340"/>
      <c r="P192" s="340"/>
      <c r="Q192" s="340"/>
    </row>
    <row r="193" spans="1:17" ht="13.5" thickBot="1">
      <c r="A193" s="246">
        <v>2</v>
      </c>
      <c r="B193" s="181" t="s">
        <v>165</v>
      </c>
      <c r="C193" s="184" t="s">
        <v>8</v>
      </c>
      <c r="D193" s="186">
        <v>3</v>
      </c>
      <c r="E193" s="187">
        <v>1</v>
      </c>
      <c r="F193" s="187">
        <v>2</v>
      </c>
      <c r="G193" s="188">
        <v>1</v>
      </c>
      <c r="H193" s="191" t="s">
        <v>93</v>
      </c>
      <c r="I193" s="183" t="s">
        <v>27</v>
      </c>
      <c r="J193" s="248">
        <v>15</v>
      </c>
      <c r="K193" s="247"/>
      <c r="L193" s="188">
        <v>15</v>
      </c>
      <c r="M193" s="249"/>
      <c r="N193" s="544"/>
      <c r="O193" s="544"/>
      <c r="P193" s="544"/>
      <c r="Q193" s="544"/>
    </row>
    <row r="194" spans="1:17" s="440" customFormat="1" ht="13.5" thickBot="1">
      <c r="A194" s="474"/>
      <c r="B194" s="473" t="s">
        <v>73</v>
      </c>
      <c r="C194" s="474"/>
      <c r="D194" s="475">
        <f>SUM(D192:D193)</f>
        <v>9</v>
      </c>
      <c r="E194" s="476">
        <f>SUM(E192:E193)</f>
        <v>3</v>
      </c>
      <c r="F194" s="439">
        <f>SUM(F192:F193)</f>
        <v>6</v>
      </c>
      <c r="G194" s="439">
        <f>SUM(G192:G193)</f>
        <v>4</v>
      </c>
      <c r="H194" s="477" t="s">
        <v>61</v>
      </c>
      <c r="I194" s="478" t="s">
        <v>61</v>
      </c>
      <c r="J194" s="457">
        <f>SUM(J192:J193)</f>
        <v>45</v>
      </c>
      <c r="K194" s="439"/>
      <c r="L194" s="439">
        <f>SUM(L192:L193)</f>
        <v>45</v>
      </c>
      <c r="M194" s="458"/>
      <c r="N194" s="544"/>
      <c r="O194" s="544"/>
      <c r="P194" s="544"/>
      <c r="Q194" s="544"/>
    </row>
    <row r="195" spans="1:17" s="440" customFormat="1" ht="12.75">
      <c r="A195" s="518"/>
      <c r="B195" s="517" t="s">
        <v>168</v>
      </c>
      <c r="C195" s="518"/>
      <c r="D195" s="642">
        <f>SUM(G194)</f>
        <v>4</v>
      </c>
      <c r="E195" s="519"/>
      <c r="F195" s="520"/>
      <c r="G195" s="520"/>
      <c r="H195" s="521" t="s">
        <v>61</v>
      </c>
      <c r="I195" s="522" t="s">
        <v>61</v>
      </c>
      <c r="J195" s="523"/>
      <c r="K195" s="520"/>
      <c r="L195" s="520"/>
      <c r="M195" s="533"/>
      <c r="N195" s="544"/>
      <c r="O195" s="544"/>
      <c r="P195" s="544"/>
      <c r="Q195" s="544"/>
    </row>
    <row r="196" spans="1:17" s="440" customFormat="1" ht="13.5" thickBot="1">
      <c r="A196" s="647"/>
      <c r="B196" s="524" t="s">
        <v>169</v>
      </c>
      <c r="C196" s="525"/>
      <c r="D196" s="526"/>
      <c r="E196" s="526"/>
      <c r="F196" s="526"/>
      <c r="G196" s="526"/>
      <c r="H196" s="526" t="s">
        <v>61</v>
      </c>
      <c r="I196" s="527" t="s">
        <v>61</v>
      </c>
      <c r="J196" s="528"/>
      <c r="K196" s="526"/>
      <c r="L196" s="526"/>
      <c r="M196" s="527"/>
      <c r="N196" s="544"/>
      <c r="O196" s="544"/>
      <c r="P196" s="544"/>
      <c r="Q196" s="544"/>
    </row>
    <row r="197" spans="1:17" s="396" customFormat="1" ht="13.5" thickBot="1">
      <c r="A197" s="626" t="s">
        <v>7</v>
      </c>
      <c r="B197" s="424" t="s">
        <v>190</v>
      </c>
      <c r="C197" s="424"/>
      <c r="D197" s="408"/>
      <c r="E197" s="408"/>
      <c r="F197" s="408"/>
      <c r="G197" s="510"/>
      <c r="H197" s="408"/>
      <c r="I197" s="408"/>
      <c r="J197" s="408"/>
      <c r="K197" s="408"/>
      <c r="L197" s="408"/>
      <c r="M197" s="529"/>
      <c r="N197" s="544"/>
      <c r="O197" s="544"/>
      <c r="P197" s="544"/>
      <c r="Q197" s="544"/>
    </row>
    <row r="198" spans="1:17" s="396" customFormat="1" ht="13.5" thickBot="1">
      <c r="A198" s="626" t="s">
        <v>8</v>
      </c>
      <c r="B198" s="424" t="s">
        <v>191</v>
      </c>
      <c r="C198" s="424"/>
      <c r="D198" s="408"/>
      <c r="E198" s="408"/>
      <c r="F198" s="408"/>
      <c r="G198" s="510"/>
      <c r="H198" s="408"/>
      <c r="I198" s="408"/>
      <c r="J198" s="408"/>
      <c r="K198" s="408"/>
      <c r="L198" s="408"/>
      <c r="M198" s="529"/>
      <c r="N198" s="544"/>
      <c r="O198" s="544"/>
      <c r="P198" s="544"/>
      <c r="Q198" s="544"/>
    </row>
    <row r="199" spans="1:17" ht="12.75">
      <c r="A199" s="254">
        <v>1</v>
      </c>
      <c r="B199" s="180" t="s">
        <v>227</v>
      </c>
      <c r="C199" s="176" t="s">
        <v>8</v>
      </c>
      <c r="D199" s="189">
        <v>3</v>
      </c>
      <c r="E199" s="190">
        <v>1</v>
      </c>
      <c r="F199" s="191">
        <v>2</v>
      </c>
      <c r="G199" s="191">
        <v>0.5</v>
      </c>
      <c r="H199" s="188" t="s">
        <v>100</v>
      </c>
      <c r="I199" s="182" t="s">
        <v>35</v>
      </c>
      <c r="J199" s="176">
        <v>15</v>
      </c>
      <c r="K199" s="191">
        <v>15</v>
      </c>
      <c r="L199" s="191"/>
      <c r="M199" s="279"/>
      <c r="N199" s="544"/>
      <c r="O199" s="544"/>
      <c r="P199" s="544"/>
      <c r="Q199" s="544"/>
    </row>
    <row r="200" spans="1:17" ht="12.75">
      <c r="A200" s="246">
        <v>2</v>
      </c>
      <c r="B200" s="181" t="s">
        <v>224</v>
      </c>
      <c r="C200" s="184" t="s">
        <v>8</v>
      </c>
      <c r="D200" s="186">
        <v>3</v>
      </c>
      <c r="E200" s="361">
        <v>1</v>
      </c>
      <c r="F200" s="188">
        <v>2</v>
      </c>
      <c r="G200" s="188">
        <v>1</v>
      </c>
      <c r="H200" s="188" t="s">
        <v>93</v>
      </c>
      <c r="I200" s="183" t="s">
        <v>35</v>
      </c>
      <c r="J200" s="248">
        <v>15</v>
      </c>
      <c r="K200" s="188"/>
      <c r="L200" s="188">
        <v>15</v>
      </c>
      <c r="M200" s="249"/>
      <c r="N200" s="544"/>
      <c r="O200" s="544"/>
      <c r="P200" s="544"/>
      <c r="Q200" s="544"/>
    </row>
    <row r="201" spans="1:17" ht="12.75">
      <c r="A201" s="254">
        <v>3</v>
      </c>
      <c r="B201" s="180" t="s">
        <v>228</v>
      </c>
      <c r="C201" s="176" t="s">
        <v>8</v>
      </c>
      <c r="D201" s="189">
        <v>3</v>
      </c>
      <c r="E201" s="190">
        <v>1</v>
      </c>
      <c r="F201" s="191">
        <v>2</v>
      </c>
      <c r="G201" s="191">
        <v>1</v>
      </c>
      <c r="H201" s="188" t="s">
        <v>93</v>
      </c>
      <c r="I201" s="182" t="s">
        <v>35</v>
      </c>
      <c r="J201" s="176">
        <v>15</v>
      </c>
      <c r="K201" s="191"/>
      <c r="L201" s="191">
        <v>15</v>
      </c>
      <c r="M201" s="279"/>
      <c r="N201" s="544"/>
      <c r="O201" s="544"/>
      <c r="P201" s="544"/>
      <c r="Q201" s="544"/>
    </row>
    <row r="202" spans="1:17" ht="13.5" thickBot="1">
      <c r="A202" s="254">
        <v>4</v>
      </c>
      <c r="B202" s="180" t="s">
        <v>130</v>
      </c>
      <c r="C202" s="176" t="s">
        <v>8</v>
      </c>
      <c r="D202" s="189">
        <v>12</v>
      </c>
      <c r="E202" s="190">
        <v>1</v>
      </c>
      <c r="F202" s="191">
        <v>11</v>
      </c>
      <c r="G202" s="191">
        <v>1</v>
      </c>
      <c r="H202" s="188" t="s">
        <v>93</v>
      </c>
      <c r="I202" s="182" t="s">
        <v>35</v>
      </c>
      <c r="J202" s="176">
        <v>15</v>
      </c>
      <c r="K202" s="191"/>
      <c r="L202" s="191">
        <v>15</v>
      </c>
      <c r="M202" s="279"/>
      <c r="N202" s="544"/>
      <c r="O202" s="544"/>
      <c r="P202" s="544"/>
      <c r="Q202" s="544"/>
    </row>
    <row r="203" spans="1:17" s="440" customFormat="1" ht="13.5" thickBot="1">
      <c r="A203" s="474"/>
      <c r="B203" s="473" t="s">
        <v>73</v>
      </c>
      <c r="C203" s="474"/>
      <c r="D203" s="475">
        <f>SUM(D199:D202)</f>
        <v>21</v>
      </c>
      <c r="E203" s="476">
        <f>SUM(E199:E202)</f>
        <v>4</v>
      </c>
      <c r="F203" s="439">
        <f>SUM(F199:F202)</f>
        <v>17</v>
      </c>
      <c r="G203" s="439">
        <f>SUM(G199:G202)</f>
        <v>3.5</v>
      </c>
      <c r="H203" s="477" t="s">
        <v>61</v>
      </c>
      <c r="I203" s="478" t="s">
        <v>61</v>
      </c>
      <c r="J203" s="438">
        <f>SUM(J199:J202)</f>
        <v>60</v>
      </c>
      <c r="K203" s="439">
        <f>SUM(K199:K202)</f>
        <v>15</v>
      </c>
      <c r="L203" s="439">
        <f>SUM(L199:L202)</f>
        <v>45</v>
      </c>
      <c r="M203" s="458"/>
      <c r="N203" s="544"/>
      <c r="O203" s="544"/>
      <c r="P203" s="544"/>
      <c r="Q203" s="544"/>
    </row>
    <row r="204" spans="1:17" s="440" customFormat="1" ht="12.75">
      <c r="A204" s="480"/>
      <c r="B204" s="479" t="s">
        <v>168</v>
      </c>
      <c r="C204" s="480"/>
      <c r="D204" s="789">
        <f>SUM(G203)</f>
        <v>3.5</v>
      </c>
      <c r="E204" s="481"/>
      <c r="F204" s="482"/>
      <c r="G204" s="482"/>
      <c r="H204" s="483" t="s">
        <v>61</v>
      </c>
      <c r="I204" s="484" t="s">
        <v>61</v>
      </c>
      <c r="J204" s="485"/>
      <c r="K204" s="482"/>
      <c r="L204" s="482"/>
      <c r="M204" s="534"/>
      <c r="N204" s="544"/>
      <c r="O204" s="544"/>
      <c r="P204" s="544"/>
      <c r="Q204" s="544"/>
    </row>
    <row r="205" spans="1:17" s="440" customFormat="1" ht="13.5" thickBot="1">
      <c r="A205" s="487"/>
      <c r="B205" s="486" t="s">
        <v>169</v>
      </c>
      <c r="C205" s="487"/>
      <c r="D205" s="790">
        <v>21</v>
      </c>
      <c r="E205" s="489"/>
      <c r="F205" s="490"/>
      <c r="G205" s="490"/>
      <c r="H205" s="491" t="s">
        <v>61</v>
      </c>
      <c r="I205" s="492" t="s">
        <v>61</v>
      </c>
      <c r="J205" s="891">
        <v>60</v>
      </c>
      <c r="K205" s="490"/>
      <c r="L205" s="490"/>
      <c r="M205" s="535"/>
      <c r="N205" s="544"/>
      <c r="O205" s="544"/>
      <c r="P205" s="544"/>
      <c r="Q205" s="544"/>
    </row>
    <row r="206" spans="1:17" s="396" customFormat="1" ht="13.5" thickBot="1">
      <c r="A206" s="626" t="s">
        <v>56</v>
      </c>
      <c r="B206" s="424" t="s">
        <v>192</v>
      </c>
      <c r="C206" s="424"/>
      <c r="D206" s="408"/>
      <c r="E206" s="408"/>
      <c r="F206" s="408"/>
      <c r="G206" s="510"/>
      <c r="H206" s="408"/>
      <c r="I206" s="408"/>
      <c r="J206" s="408"/>
      <c r="K206" s="408"/>
      <c r="L206" s="408"/>
      <c r="M206" s="529"/>
      <c r="N206" s="544"/>
      <c r="O206" s="544"/>
      <c r="P206" s="544"/>
      <c r="Q206" s="544"/>
    </row>
    <row r="207" spans="1:17" s="396" customFormat="1" ht="13.5" thickBot="1">
      <c r="A207" s="626" t="s">
        <v>57</v>
      </c>
      <c r="B207" s="424" t="s">
        <v>9</v>
      </c>
      <c r="C207" s="424"/>
      <c r="D207" s="408"/>
      <c r="E207" s="408"/>
      <c r="F207" s="408"/>
      <c r="G207" s="510"/>
      <c r="H207" s="408"/>
      <c r="I207" s="408"/>
      <c r="J207" s="408"/>
      <c r="K207" s="408"/>
      <c r="L207" s="408"/>
      <c r="M207" s="529"/>
      <c r="N207" s="544"/>
      <c r="O207" s="544"/>
      <c r="P207" s="544"/>
      <c r="Q207" s="544"/>
    </row>
    <row r="208" spans="1:17" s="396" customFormat="1" ht="13.5" thickBot="1">
      <c r="A208" s="620" t="s">
        <v>58</v>
      </c>
      <c r="B208" s="633"/>
      <c r="C208" s="644"/>
      <c r="D208" s="395"/>
      <c r="E208" s="634"/>
      <c r="F208" s="635"/>
      <c r="G208" s="635"/>
      <c r="H208" s="635" t="s">
        <v>61</v>
      </c>
      <c r="I208" s="635" t="s">
        <v>61</v>
      </c>
      <c r="J208" s="636"/>
      <c r="K208" s="635"/>
      <c r="L208" s="531"/>
      <c r="M208" s="638"/>
      <c r="N208" s="544"/>
      <c r="O208" s="544"/>
      <c r="P208" s="544"/>
      <c r="Q208" s="544"/>
    </row>
    <row r="209" spans="1:17" s="380" customFormat="1" ht="13.5" thickBot="1">
      <c r="A209" s="1126" t="s">
        <v>236</v>
      </c>
      <c r="B209" s="1127"/>
      <c r="C209" s="639"/>
      <c r="D209" s="540">
        <f>SUM(D203,D194)</f>
        <v>30</v>
      </c>
      <c r="E209" s="384">
        <f>SUM(E203,E194)</f>
        <v>7</v>
      </c>
      <c r="F209" s="384">
        <f>SUM(F203,F194)</f>
        <v>23</v>
      </c>
      <c r="G209" s="384">
        <f>SUM(G203,G194)</f>
        <v>7.5</v>
      </c>
      <c r="H209" s="542"/>
      <c r="I209" s="541"/>
      <c r="J209" s="420">
        <f>SUM(J194,J203)</f>
        <v>105</v>
      </c>
      <c r="K209" s="384">
        <f>SUM(K203)</f>
        <v>15</v>
      </c>
      <c r="L209" s="385">
        <f>SUM(L194,L203)</f>
        <v>90</v>
      </c>
      <c r="M209" s="494"/>
      <c r="N209" s="544"/>
      <c r="O209" s="544"/>
      <c r="P209" s="544"/>
      <c r="Q209" s="544"/>
    </row>
    <row r="210" spans="1:17" ht="12.75">
      <c r="A210" s="371"/>
      <c r="B210" s="372"/>
      <c r="C210" s="210"/>
      <c r="D210" s="210"/>
      <c r="E210" s="210"/>
      <c r="F210" s="210"/>
      <c r="G210" s="211"/>
      <c r="H210" s="211"/>
      <c r="I210" s="211"/>
      <c r="J210" s="211"/>
      <c r="K210" s="6"/>
      <c r="L210" s="6"/>
      <c r="M210" s="9"/>
      <c r="N210" s="544"/>
      <c r="O210" s="544"/>
      <c r="P210" s="544"/>
      <c r="Q210" s="544"/>
    </row>
    <row r="211" spans="1:17" ht="13.5" thickBot="1">
      <c r="A211" s="371"/>
      <c r="B211" s="372"/>
      <c r="C211" s="210"/>
      <c r="D211" s="210"/>
      <c r="E211" s="210"/>
      <c r="F211" s="210"/>
      <c r="G211" s="211"/>
      <c r="H211" s="211"/>
      <c r="I211" s="211"/>
      <c r="J211" s="211"/>
      <c r="K211" s="6"/>
      <c r="L211" s="6"/>
      <c r="M211" s="9"/>
      <c r="N211" s="544"/>
      <c r="O211" s="544"/>
      <c r="P211" s="544"/>
      <c r="Q211" s="544"/>
    </row>
    <row r="212" spans="1:17" s="380" customFormat="1" ht="13.5" thickBot="1">
      <c r="A212" s="1117" t="s">
        <v>111</v>
      </c>
      <c r="B212" s="1118"/>
      <c r="C212" s="667" t="s">
        <v>61</v>
      </c>
      <c r="D212" s="540">
        <f>SUM(D164,D209)</f>
        <v>60</v>
      </c>
      <c r="E212" s="384">
        <f>SUM(E164,E209)</f>
        <v>15.5</v>
      </c>
      <c r="F212" s="384">
        <f>SUM(F164,F209)</f>
        <v>44.5</v>
      </c>
      <c r="G212" s="384">
        <f>SUM(G209,G164)</f>
        <v>18.5</v>
      </c>
      <c r="H212" s="542"/>
      <c r="I212" s="643"/>
      <c r="J212" s="624">
        <f>SUM(J164,J209)</f>
        <v>240</v>
      </c>
      <c r="K212" s="385">
        <f>SUM(K164,K209)</f>
        <v>45</v>
      </c>
      <c r="L212" s="385">
        <f>SUM(L164,L209)</f>
        <v>195</v>
      </c>
      <c r="M212" s="652"/>
      <c r="N212" s="544"/>
      <c r="O212" s="544"/>
      <c r="P212" s="544"/>
      <c r="Q212" s="544"/>
    </row>
    <row r="213" spans="1:17" ht="10.5" customHeight="1">
      <c r="A213" s="729"/>
      <c r="B213" s="729"/>
      <c r="C213" s="707"/>
      <c r="D213" s="707"/>
      <c r="E213" s="707"/>
      <c r="F213" s="707"/>
      <c r="G213" s="707"/>
      <c r="H213" s="707"/>
      <c r="I213" s="707"/>
      <c r="J213" s="707"/>
      <c r="K213" s="707"/>
      <c r="L213" s="707"/>
      <c r="M213" s="707"/>
      <c r="N213" s="544"/>
      <c r="O213" s="544"/>
      <c r="P213" s="544"/>
      <c r="Q213" s="544"/>
    </row>
    <row r="214" spans="1:17" ht="10.5" customHeight="1">
      <c r="A214" s="729"/>
      <c r="B214" s="729"/>
      <c r="C214" s="707"/>
      <c r="D214" s="707"/>
      <c r="E214" s="707"/>
      <c r="F214" s="707"/>
      <c r="G214" s="707"/>
      <c r="H214" s="707"/>
      <c r="I214" s="707"/>
      <c r="J214" s="707"/>
      <c r="K214" s="707"/>
      <c r="L214" s="707"/>
      <c r="M214" s="707"/>
      <c r="N214" s="544"/>
      <c r="O214" s="544"/>
      <c r="P214" s="544"/>
      <c r="Q214" s="544"/>
    </row>
    <row r="215" spans="1:17" ht="10.5" customHeight="1">
      <c r="A215" s="729"/>
      <c r="B215" s="729"/>
      <c r="C215" s="707"/>
      <c r="D215" s="707"/>
      <c r="E215" s="707"/>
      <c r="F215" s="707"/>
      <c r="G215" s="707"/>
      <c r="H215" s="707"/>
      <c r="I215" s="707"/>
      <c r="J215" s="707"/>
      <c r="K215" s="707"/>
      <c r="L215" s="707"/>
      <c r="M215" s="707"/>
      <c r="N215" s="544"/>
      <c r="O215" s="544"/>
      <c r="P215" s="544"/>
      <c r="Q215" s="544"/>
    </row>
    <row r="216" spans="1:17" s="255" customFormat="1" ht="12.75">
      <c r="A216" s="721" t="s">
        <v>220</v>
      </c>
      <c r="B216" s="720"/>
      <c r="C216" s="721"/>
      <c r="D216" s="721"/>
      <c r="E216" s="721"/>
      <c r="F216" s="721"/>
      <c r="G216" s="734"/>
      <c r="H216" s="734"/>
      <c r="I216" s="734"/>
      <c r="J216" s="734"/>
      <c r="K216" s="734"/>
      <c r="L216" s="734"/>
      <c r="M216" s="734"/>
      <c r="N216" s="687"/>
      <c r="O216" s="687"/>
      <c r="P216" s="687"/>
      <c r="Q216" s="687"/>
    </row>
    <row r="217" spans="1:17" s="255" customFormat="1" ht="12.75">
      <c r="A217" s="721" t="s">
        <v>225</v>
      </c>
      <c r="B217" s="720"/>
      <c r="C217" s="721"/>
      <c r="D217" s="721"/>
      <c r="E217" s="721"/>
      <c r="F217" s="721"/>
      <c r="G217" s="734"/>
      <c r="H217" s="734"/>
      <c r="I217" s="734"/>
      <c r="J217" s="734"/>
      <c r="K217" s="734"/>
      <c r="L217" s="734"/>
      <c r="M217" s="734"/>
      <c r="N217" s="687"/>
      <c r="O217" s="687"/>
      <c r="P217" s="687"/>
      <c r="Q217" s="687"/>
    </row>
    <row r="218" spans="1:17" s="255" customFormat="1" ht="12.75">
      <c r="A218" s="721" t="s">
        <v>206</v>
      </c>
      <c r="B218" s="720"/>
      <c r="C218" s="721"/>
      <c r="D218" s="721"/>
      <c r="E218" s="721"/>
      <c r="F218" s="721"/>
      <c r="G218" s="734"/>
      <c r="H218" s="734"/>
      <c r="I218" s="734"/>
      <c r="J218" s="734"/>
      <c r="K218" s="734"/>
      <c r="L218" s="734"/>
      <c r="M218" s="734"/>
      <c r="N218" s="687"/>
      <c r="O218" s="687"/>
      <c r="P218" s="687"/>
      <c r="Q218" s="687"/>
    </row>
    <row r="219" spans="1:17" s="255" customFormat="1" ht="12.75">
      <c r="A219" s="721" t="s">
        <v>218</v>
      </c>
      <c r="B219" s="720"/>
      <c r="C219" s="721"/>
      <c r="D219" s="721"/>
      <c r="E219" s="721"/>
      <c r="F219" s="721"/>
      <c r="G219" s="734"/>
      <c r="H219" s="734"/>
      <c r="I219" s="734"/>
      <c r="J219" s="734"/>
      <c r="K219" s="734"/>
      <c r="L219" s="734"/>
      <c r="M219" s="734"/>
      <c r="N219" s="687"/>
      <c r="O219" s="687"/>
      <c r="P219" s="687"/>
      <c r="Q219" s="687"/>
    </row>
    <row r="220" spans="1:17" s="255" customFormat="1" ht="12.75">
      <c r="A220" s="721"/>
      <c r="B220" s="720"/>
      <c r="C220" s="721"/>
      <c r="D220" s="721"/>
      <c r="E220" s="721"/>
      <c r="F220" s="721"/>
      <c r="G220" s="734"/>
      <c r="H220" s="734"/>
      <c r="I220" s="734"/>
      <c r="J220" s="734"/>
      <c r="K220" s="734"/>
      <c r="L220" s="734"/>
      <c r="M220" s="734"/>
      <c r="N220" s="687"/>
      <c r="O220" s="687"/>
      <c r="P220" s="687"/>
      <c r="Q220" s="687"/>
    </row>
    <row r="221" spans="1:17" s="255" customFormat="1" ht="12.75">
      <c r="A221" s="721"/>
      <c r="B221" s="720"/>
      <c r="C221" s="721"/>
      <c r="D221" s="721"/>
      <c r="E221" s="721"/>
      <c r="F221" s="721"/>
      <c r="G221" s="734"/>
      <c r="H221" s="734"/>
      <c r="I221" s="734"/>
      <c r="J221" s="734"/>
      <c r="K221" s="734"/>
      <c r="L221" s="734"/>
      <c r="M221" s="734"/>
      <c r="N221" s="687"/>
      <c r="O221" s="687"/>
      <c r="P221" s="687"/>
      <c r="Q221" s="687"/>
    </row>
    <row r="222" spans="1:17" ht="12.75">
      <c r="A222" s="729"/>
      <c r="B222" s="729"/>
      <c r="C222" s="707"/>
      <c r="D222" s="707"/>
      <c r="E222" s="707"/>
      <c r="F222" s="707"/>
      <c r="G222" s="707"/>
      <c r="H222" s="707"/>
      <c r="I222" s="707"/>
      <c r="J222" s="707"/>
      <c r="K222" s="707"/>
      <c r="L222" s="707"/>
      <c r="M222" s="707"/>
      <c r="N222" s="544"/>
      <c r="O222" s="544"/>
      <c r="P222" s="544"/>
      <c r="Q222" s="544"/>
    </row>
    <row r="223" spans="1:17" ht="16.5" thickBot="1">
      <c r="A223" s="721"/>
      <c r="B223" s="1157" t="s">
        <v>63</v>
      </c>
      <c r="C223" s="1157"/>
      <c r="D223" s="1157"/>
      <c r="E223" s="1157"/>
      <c r="F223" s="721"/>
      <c r="G223" s="707"/>
      <c r="H223" s="707"/>
      <c r="I223" s="707"/>
      <c r="J223" s="707"/>
      <c r="K223" s="707"/>
      <c r="L223" s="707"/>
      <c r="M223" s="707"/>
      <c r="N223" s="544"/>
      <c r="O223" s="544"/>
      <c r="P223" s="544"/>
      <c r="Q223" s="544"/>
    </row>
    <row r="224" spans="1:17" ht="12.75">
      <c r="A224" s="65" t="s">
        <v>0</v>
      </c>
      <c r="B224" s="66"/>
      <c r="C224" s="73"/>
      <c r="D224" s="1111" t="s">
        <v>46</v>
      </c>
      <c r="E224" s="1112"/>
      <c r="F224" s="1112"/>
      <c r="G224" s="96" t="s">
        <v>34</v>
      </c>
      <c r="H224" s="3"/>
      <c r="I224" s="75"/>
      <c r="J224" s="1161" t="s">
        <v>49</v>
      </c>
      <c r="K224" s="1162"/>
      <c r="L224" s="1162"/>
      <c r="M224" s="1163"/>
      <c r="N224" s="544"/>
      <c r="O224" s="544"/>
      <c r="P224" s="544"/>
      <c r="Q224" s="544"/>
    </row>
    <row r="225" spans="1:17" ht="12.75">
      <c r="A225" s="74"/>
      <c r="B225" s="67" t="s">
        <v>10</v>
      </c>
      <c r="C225" s="80" t="s">
        <v>59</v>
      </c>
      <c r="D225" s="78" t="s">
        <v>2</v>
      </c>
      <c r="E225" s="17" t="s">
        <v>43</v>
      </c>
      <c r="F225" s="81" t="s">
        <v>22</v>
      </c>
      <c r="G225" s="93" t="s">
        <v>47</v>
      </c>
      <c r="H225" s="7" t="s">
        <v>60</v>
      </c>
      <c r="I225" s="100" t="s">
        <v>59</v>
      </c>
      <c r="J225" s="166" t="s">
        <v>2</v>
      </c>
      <c r="K225" s="1116" t="s">
        <v>50</v>
      </c>
      <c r="L225" s="1116"/>
      <c r="M225" s="70" t="s">
        <v>152</v>
      </c>
      <c r="N225" s="544"/>
      <c r="O225" s="544"/>
      <c r="P225" s="544"/>
      <c r="Q225" s="544"/>
    </row>
    <row r="226" spans="1:17" ht="12.75">
      <c r="A226" s="4"/>
      <c r="B226" s="67" t="s">
        <v>3</v>
      </c>
      <c r="C226" s="80"/>
      <c r="D226" s="55"/>
      <c r="E226" s="17" t="s">
        <v>11</v>
      </c>
      <c r="F226" s="38" t="s">
        <v>28</v>
      </c>
      <c r="G226" s="94" t="s">
        <v>72</v>
      </c>
      <c r="H226" s="7"/>
      <c r="I226" s="77"/>
      <c r="J226" s="86"/>
      <c r="K226" s="117" t="s">
        <v>12</v>
      </c>
      <c r="L226" s="127" t="s">
        <v>13</v>
      </c>
      <c r="M226" s="79"/>
      <c r="N226" s="544"/>
      <c r="O226" s="544"/>
      <c r="P226" s="544"/>
      <c r="Q226" s="544"/>
    </row>
    <row r="227" spans="1:17" ht="12.75">
      <c r="A227" s="55"/>
      <c r="B227" s="67"/>
      <c r="C227" s="6"/>
      <c r="D227" s="55"/>
      <c r="E227" s="17" t="s">
        <v>38</v>
      </c>
      <c r="F227" s="68" t="s">
        <v>23</v>
      </c>
      <c r="G227" s="85" t="s">
        <v>25</v>
      </c>
      <c r="H227" s="6"/>
      <c r="I227" s="76"/>
      <c r="J227" s="87"/>
      <c r="K227" s="52"/>
      <c r="L227" s="95"/>
      <c r="M227" s="39"/>
      <c r="N227" s="544"/>
      <c r="O227" s="544"/>
      <c r="P227" s="544"/>
      <c r="Q227" s="544"/>
    </row>
    <row r="228" spans="1:17" ht="12.75">
      <c r="A228" s="55"/>
      <c r="B228" s="56"/>
      <c r="C228" s="37"/>
      <c r="D228" s="55"/>
      <c r="E228" s="17" t="s">
        <v>44</v>
      </c>
      <c r="F228" s="68"/>
      <c r="G228" s="85" t="s">
        <v>26</v>
      </c>
      <c r="H228" s="8"/>
      <c r="I228" s="55"/>
      <c r="J228" s="26"/>
      <c r="K228" s="52"/>
      <c r="L228" s="16"/>
      <c r="M228" s="27"/>
      <c r="N228" s="544"/>
      <c r="O228" s="544"/>
      <c r="P228" s="544"/>
      <c r="Q228" s="544"/>
    </row>
    <row r="229" spans="1:17" ht="12.75">
      <c r="A229" s="55"/>
      <c r="B229" s="56"/>
      <c r="C229" s="37"/>
      <c r="D229" s="55"/>
      <c r="E229" s="17"/>
      <c r="F229" s="68"/>
      <c r="G229" s="85"/>
      <c r="H229" s="8"/>
      <c r="I229" s="55"/>
      <c r="J229" s="26"/>
      <c r="K229" s="52"/>
      <c r="L229" s="16"/>
      <c r="M229" s="27"/>
      <c r="N229" s="544"/>
      <c r="O229" s="544"/>
      <c r="P229" s="544"/>
      <c r="Q229" s="544"/>
    </row>
    <row r="230" spans="1:17" ht="13.5" thickBot="1">
      <c r="A230" s="10"/>
      <c r="B230" s="43"/>
      <c r="C230" s="11"/>
      <c r="D230" s="10"/>
      <c r="E230" s="69"/>
      <c r="F230" s="82"/>
      <c r="G230" s="786"/>
      <c r="H230" s="11"/>
      <c r="I230" s="10"/>
      <c r="J230" s="28"/>
      <c r="K230" s="53"/>
      <c r="L230" s="23"/>
      <c r="M230" s="29"/>
      <c r="N230" s="544"/>
      <c r="O230" s="544"/>
      <c r="P230" s="544"/>
      <c r="Q230" s="544"/>
    </row>
    <row r="231" spans="1:17" s="380" customFormat="1" ht="16.5" thickBot="1">
      <c r="A231" s="1122" t="s">
        <v>76</v>
      </c>
      <c r="B231" s="1123"/>
      <c r="C231" s="603" t="s">
        <v>61</v>
      </c>
      <c r="D231" s="1057">
        <f>SUM(D57,D111,D164,D209)</f>
        <v>120</v>
      </c>
      <c r="E231" s="651">
        <f>SUM(E57,E111,E164,E209)</f>
        <v>43.5</v>
      </c>
      <c r="F231" s="419">
        <f>SUM(F57,F111,F164,F209)</f>
        <v>76.5</v>
      </c>
      <c r="G231" s="1052">
        <f>SUM(G234,G238,G242,G246,G250)</f>
        <v>54.5</v>
      </c>
      <c r="H231" s="382" t="s">
        <v>61</v>
      </c>
      <c r="I231" s="383" t="s">
        <v>61</v>
      </c>
      <c r="J231" s="624">
        <f>SUM(J57,J111,J165,J164,J209)</f>
        <v>847</v>
      </c>
      <c r="K231" s="699">
        <f>SUM(K57,K111,K164,K209)</f>
        <v>102</v>
      </c>
      <c r="L231" s="699">
        <f>SUM(L57,L111,L164,L209)</f>
        <v>585</v>
      </c>
      <c r="M231" s="498">
        <f>SUM(M111)</f>
        <v>160</v>
      </c>
      <c r="N231" s="544"/>
      <c r="O231" s="544"/>
      <c r="P231" s="544"/>
      <c r="Q231" s="544"/>
    </row>
    <row r="232" spans="1:17" ht="16.5" thickBot="1">
      <c r="A232" s="1136" t="s">
        <v>64</v>
      </c>
      <c r="B232" s="1137"/>
      <c r="C232" s="97"/>
      <c r="D232" s="36"/>
      <c r="E232" s="36"/>
      <c r="F232" s="36"/>
      <c r="G232" s="794"/>
      <c r="H232" s="11"/>
      <c r="I232" s="11"/>
      <c r="J232" s="101"/>
      <c r="K232" s="101"/>
      <c r="L232" s="101"/>
      <c r="M232" s="168"/>
      <c r="N232" s="544"/>
      <c r="O232" s="544"/>
      <c r="P232" s="544"/>
      <c r="Q232" s="544"/>
    </row>
    <row r="233" spans="1:17" s="396" customFormat="1" ht="13.5" thickBot="1">
      <c r="A233" s="545" t="s">
        <v>5</v>
      </c>
      <c r="B233" s="546" t="s">
        <v>188</v>
      </c>
      <c r="C233" s="795"/>
      <c r="D233" s="795"/>
      <c r="E233" s="795"/>
      <c r="F233" s="795"/>
      <c r="G233" s="796"/>
      <c r="H233" s="547"/>
      <c r="I233" s="547"/>
      <c r="J233" s="661"/>
      <c r="K233" s="661"/>
      <c r="L233" s="661"/>
      <c r="M233" s="662"/>
      <c r="N233" s="544"/>
      <c r="O233" s="544"/>
      <c r="P233" s="544"/>
      <c r="Q233" s="544"/>
    </row>
    <row r="234" spans="1:17" ht="13.5" thickBot="1">
      <c r="A234" s="797"/>
      <c r="B234" s="293" t="s">
        <v>73</v>
      </c>
      <c r="C234" s="798" t="s">
        <v>61</v>
      </c>
      <c r="D234" s="433">
        <f>SUM(D25,D83)</f>
        <v>6</v>
      </c>
      <c r="E234" s="799">
        <f>SUM(E25,E83)</f>
        <v>4</v>
      </c>
      <c r="F234" s="435">
        <f>SUM(F25,F83)</f>
        <v>2</v>
      </c>
      <c r="G234" s="956">
        <f>SUM(G25,G83)</f>
        <v>4.5</v>
      </c>
      <c r="H234" s="99" t="s">
        <v>61</v>
      </c>
      <c r="I234" s="99" t="s">
        <v>61</v>
      </c>
      <c r="J234" s="438">
        <f>SUM(J25,J83)</f>
        <v>75</v>
      </c>
      <c r="K234" s="439"/>
      <c r="L234" s="439">
        <f>SUM(L25,L83)</f>
        <v>75</v>
      </c>
      <c r="M234" s="238"/>
      <c r="N234" s="544"/>
      <c r="O234" s="544"/>
      <c r="P234" s="544"/>
      <c r="Q234" s="544"/>
    </row>
    <row r="235" spans="1:17" ht="13.5" thickBot="1">
      <c r="A235" s="801"/>
      <c r="B235" s="802" t="s">
        <v>74</v>
      </c>
      <c r="C235" s="803" t="s">
        <v>61</v>
      </c>
      <c r="D235" s="780">
        <f>SUM(G234)</f>
        <v>4.5</v>
      </c>
      <c r="E235" s="804"/>
      <c r="F235" s="805"/>
      <c r="G235" s="1077"/>
      <c r="H235" s="103" t="s">
        <v>61</v>
      </c>
      <c r="I235" s="103" t="s">
        <v>61</v>
      </c>
      <c r="J235" s="568"/>
      <c r="K235" s="569"/>
      <c r="L235" s="569"/>
      <c r="M235" s="265"/>
      <c r="N235" s="544"/>
      <c r="O235" s="544"/>
      <c r="P235" s="544"/>
      <c r="Q235" s="544"/>
    </row>
    <row r="236" spans="1:17" ht="13.5" thickBot="1">
      <c r="A236" s="808"/>
      <c r="B236" s="136" t="s">
        <v>75</v>
      </c>
      <c r="C236" s="798" t="s">
        <v>61</v>
      </c>
      <c r="D236" s="433">
        <v>4</v>
      </c>
      <c r="E236" s="434"/>
      <c r="F236" s="435"/>
      <c r="G236" s="1078"/>
      <c r="H236" s="99" t="s">
        <v>61</v>
      </c>
      <c r="I236" s="99" t="s">
        <v>61</v>
      </c>
      <c r="J236" s="438">
        <v>60</v>
      </c>
      <c r="K236" s="439"/>
      <c r="L236" s="439"/>
      <c r="M236" s="238"/>
      <c r="N236" s="544"/>
      <c r="O236" s="544"/>
      <c r="P236" s="544"/>
      <c r="Q236" s="544"/>
    </row>
    <row r="237" spans="1:17" s="396" customFormat="1" ht="13.5" thickBot="1">
      <c r="A237" s="406" t="s">
        <v>6</v>
      </c>
      <c r="B237" s="407" t="s">
        <v>189</v>
      </c>
      <c r="C237" s="550"/>
      <c r="D237" s="508"/>
      <c r="E237" s="508"/>
      <c r="F237" s="508"/>
      <c r="G237" s="550"/>
      <c r="H237" s="393"/>
      <c r="I237" s="393"/>
      <c r="J237" s="549"/>
      <c r="K237" s="549"/>
      <c r="L237" s="549"/>
      <c r="M237" s="515"/>
      <c r="N237" s="544"/>
      <c r="O237" s="544"/>
      <c r="P237" s="544"/>
      <c r="Q237" s="544"/>
    </row>
    <row r="238" spans="1:17" ht="13.5" thickBot="1">
      <c r="A238" s="797"/>
      <c r="B238" s="293" t="s">
        <v>73</v>
      </c>
      <c r="C238" s="810" t="s">
        <v>61</v>
      </c>
      <c r="D238" s="962">
        <f>SUM(D30,D88,D142,D194)</f>
        <v>37.5</v>
      </c>
      <c r="E238" s="434">
        <f>SUM(E30,E88,E142,E194)</f>
        <v>11</v>
      </c>
      <c r="F238" s="435">
        <f>SUM(F30,F88,F142,F194)</f>
        <v>26.5</v>
      </c>
      <c r="G238" s="956">
        <f>SUM(G30,G88,G142,G194)</f>
        <v>25</v>
      </c>
      <c r="H238" s="99" t="s">
        <v>61</v>
      </c>
      <c r="I238" s="99" t="s">
        <v>61</v>
      </c>
      <c r="J238" s="438">
        <f>SUM(J30,J88,J142,J194)</f>
        <v>210</v>
      </c>
      <c r="K238" s="439"/>
      <c r="L238" s="439">
        <f>SUM(L30,L88,L142,L194)</f>
        <v>210</v>
      </c>
      <c r="M238" s="238"/>
      <c r="N238" s="544"/>
      <c r="O238" s="544"/>
      <c r="P238" s="544"/>
      <c r="Q238" s="544"/>
    </row>
    <row r="239" spans="1:17" ht="13.5" thickBot="1">
      <c r="A239" s="797"/>
      <c r="B239" s="293" t="s">
        <v>74</v>
      </c>
      <c r="C239" s="798" t="s">
        <v>61</v>
      </c>
      <c r="D239" s="962">
        <f>SUM(G238)</f>
        <v>25</v>
      </c>
      <c r="E239" s="434"/>
      <c r="F239" s="435"/>
      <c r="G239" s="1078"/>
      <c r="H239" s="99" t="s">
        <v>61</v>
      </c>
      <c r="I239" s="99" t="s">
        <v>61</v>
      </c>
      <c r="J239" s="438"/>
      <c r="K239" s="439"/>
      <c r="L239" s="439"/>
      <c r="M239" s="238"/>
      <c r="N239" s="544"/>
      <c r="O239" s="544"/>
      <c r="P239" s="544"/>
      <c r="Q239" s="544"/>
    </row>
    <row r="240" spans="1:17" ht="13.5" thickBot="1">
      <c r="A240" s="74"/>
      <c r="B240" s="134" t="s">
        <v>75</v>
      </c>
      <c r="C240" s="811" t="s">
        <v>61</v>
      </c>
      <c r="D240" s="780"/>
      <c r="E240" s="804"/>
      <c r="F240" s="805"/>
      <c r="G240" s="1077"/>
      <c r="H240" s="139" t="s">
        <v>61</v>
      </c>
      <c r="I240" s="139" t="s">
        <v>61</v>
      </c>
      <c r="J240" s="568"/>
      <c r="K240" s="569"/>
      <c r="L240" s="569"/>
      <c r="M240" s="265"/>
      <c r="N240" s="544"/>
      <c r="O240" s="544"/>
      <c r="P240" s="544"/>
      <c r="Q240" s="544"/>
    </row>
    <row r="241" spans="1:17" s="396" customFormat="1" ht="13.5" thickBot="1">
      <c r="A241" s="406" t="s">
        <v>7</v>
      </c>
      <c r="B241" s="407" t="s">
        <v>190</v>
      </c>
      <c r="C241" s="550"/>
      <c r="D241" s="508"/>
      <c r="E241" s="508"/>
      <c r="F241" s="508"/>
      <c r="G241" s="550"/>
      <c r="H241" s="509"/>
      <c r="I241" s="509"/>
      <c r="J241" s="549"/>
      <c r="K241" s="549"/>
      <c r="L241" s="549"/>
      <c r="M241" s="515"/>
      <c r="N241" s="544"/>
      <c r="O241" s="544"/>
      <c r="P241" s="544"/>
      <c r="Q241" s="544"/>
    </row>
    <row r="242" spans="1:17" ht="13.5" thickBot="1">
      <c r="A242" s="797"/>
      <c r="B242" s="293" t="s">
        <v>73</v>
      </c>
      <c r="C242" s="810" t="s">
        <v>61</v>
      </c>
      <c r="D242" s="562">
        <f>SUM(D36,D94,D147)</f>
        <v>13</v>
      </c>
      <c r="E242" s="434">
        <f>SUM(E36,E94,E147)</f>
        <v>5</v>
      </c>
      <c r="F242" s="435">
        <f>SUM(F36,F94,F147)</f>
        <v>8</v>
      </c>
      <c r="G242" s="956">
        <f>SUM(G36,G94,G147)</f>
        <v>3.5</v>
      </c>
      <c r="H242" s="104" t="s">
        <v>61</v>
      </c>
      <c r="I242" s="104" t="s">
        <v>61</v>
      </c>
      <c r="J242" s="571">
        <f>SUM(J36,J94,J147)</f>
        <v>75</v>
      </c>
      <c r="K242" s="439">
        <f>SUM(K36,K94,K147)</f>
        <v>45</v>
      </c>
      <c r="L242" s="439">
        <f>SUM(L36,L94,L147)</f>
        <v>30</v>
      </c>
      <c r="M242" s="238"/>
      <c r="N242" s="544"/>
      <c r="O242" s="544"/>
      <c r="P242" s="544"/>
      <c r="Q242" s="544"/>
    </row>
    <row r="243" spans="1:17" ht="13.5" thickBot="1">
      <c r="A243" s="797"/>
      <c r="B243" s="293" t="s">
        <v>74</v>
      </c>
      <c r="C243" s="798" t="s">
        <v>61</v>
      </c>
      <c r="D243" s="433">
        <f>SUM(G242)</f>
        <v>3.5</v>
      </c>
      <c r="E243" s="434"/>
      <c r="F243" s="435"/>
      <c r="G243" s="1078"/>
      <c r="H243" s="99" t="s">
        <v>61</v>
      </c>
      <c r="I243" s="99" t="s">
        <v>61</v>
      </c>
      <c r="J243" s="438"/>
      <c r="K243" s="439"/>
      <c r="L243" s="439"/>
      <c r="M243" s="238"/>
      <c r="N243" s="544"/>
      <c r="O243" s="544"/>
      <c r="P243" s="544"/>
      <c r="Q243" s="544"/>
    </row>
    <row r="244" spans="1:17" ht="13.5" thickBot="1">
      <c r="A244" s="74"/>
      <c r="B244" s="134" t="s">
        <v>75</v>
      </c>
      <c r="C244" s="811" t="s">
        <v>61</v>
      </c>
      <c r="D244" s="780"/>
      <c r="E244" s="804"/>
      <c r="F244" s="805"/>
      <c r="G244" s="1077"/>
      <c r="H244" s="139" t="s">
        <v>61</v>
      </c>
      <c r="I244" s="139" t="s">
        <v>61</v>
      </c>
      <c r="J244" s="568"/>
      <c r="K244" s="569"/>
      <c r="L244" s="569"/>
      <c r="M244" s="265"/>
      <c r="N244" s="544"/>
      <c r="O244" s="544"/>
      <c r="P244" s="544"/>
      <c r="Q244" s="544"/>
    </row>
    <row r="245" spans="1:17" s="396" customFormat="1" ht="13.5" thickBot="1">
      <c r="A245" s="406" t="s">
        <v>8</v>
      </c>
      <c r="B245" s="407" t="s">
        <v>191</v>
      </c>
      <c r="C245" s="550"/>
      <c r="D245" s="508"/>
      <c r="E245" s="508"/>
      <c r="F245" s="508"/>
      <c r="G245" s="550"/>
      <c r="H245" s="509"/>
      <c r="I245" s="509"/>
      <c r="J245" s="549"/>
      <c r="K245" s="549"/>
      <c r="L245" s="549"/>
      <c r="M245" s="515"/>
      <c r="N245" s="544"/>
      <c r="O245" s="544"/>
      <c r="P245" s="544"/>
      <c r="Q245" s="544"/>
    </row>
    <row r="246" spans="1:17" ht="13.5" thickBot="1">
      <c r="A246" s="797"/>
      <c r="B246" s="293" t="s">
        <v>73</v>
      </c>
      <c r="C246" s="810" t="s">
        <v>61</v>
      </c>
      <c r="D246" s="562">
        <f>SUM(D42,D99,D154,D203)</f>
        <v>43</v>
      </c>
      <c r="E246" s="815">
        <f>SUM(E42,E99,E154,E203)</f>
        <v>10</v>
      </c>
      <c r="F246" s="564">
        <f>SUM(F42,F99,F154,F203)</f>
        <v>33</v>
      </c>
      <c r="G246" s="957">
        <f>SUM(G42,G99,G154,G203)</f>
        <v>11</v>
      </c>
      <c r="H246" s="104" t="s">
        <v>61</v>
      </c>
      <c r="I246" s="104" t="s">
        <v>61</v>
      </c>
      <c r="J246" s="438">
        <f>SUM(J42,J99,J154,J203)</f>
        <v>150</v>
      </c>
      <c r="K246" s="439">
        <f>SUM(K42,K99,K154,K203)</f>
        <v>30</v>
      </c>
      <c r="L246" s="439">
        <f>SUM(L42,L99,L154,L203)</f>
        <v>120</v>
      </c>
      <c r="M246" s="238"/>
      <c r="N246" s="544"/>
      <c r="O246" s="544"/>
      <c r="P246" s="544"/>
      <c r="Q246" s="544"/>
    </row>
    <row r="247" spans="1:17" ht="13.5" thickBot="1">
      <c r="A247" s="797"/>
      <c r="B247" s="293" t="s">
        <v>74</v>
      </c>
      <c r="C247" s="798" t="s">
        <v>61</v>
      </c>
      <c r="D247" s="433">
        <f>SUM(G246)</f>
        <v>11</v>
      </c>
      <c r="E247" s="434"/>
      <c r="F247" s="435"/>
      <c r="G247" s="1078"/>
      <c r="H247" s="99" t="s">
        <v>61</v>
      </c>
      <c r="I247" s="99" t="s">
        <v>61</v>
      </c>
      <c r="J247" s="438"/>
      <c r="K247" s="439"/>
      <c r="L247" s="439"/>
      <c r="M247" s="238"/>
      <c r="N247" s="544"/>
      <c r="O247" s="544"/>
      <c r="P247" s="544"/>
      <c r="Q247" s="544"/>
    </row>
    <row r="248" spans="1:17" ht="13.5" thickBot="1">
      <c r="A248" s="74"/>
      <c r="B248" s="134" t="s">
        <v>75</v>
      </c>
      <c r="C248" s="811" t="s">
        <v>61</v>
      </c>
      <c r="D248" s="780">
        <v>43</v>
      </c>
      <c r="E248" s="804"/>
      <c r="F248" s="805"/>
      <c r="G248" s="1077"/>
      <c r="H248" s="139" t="s">
        <v>61</v>
      </c>
      <c r="I248" s="139" t="s">
        <v>61</v>
      </c>
      <c r="J248" s="568">
        <v>150</v>
      </c>
      <c r="K248" s="569"/>
      <c r="L248" s="569"/>
      <c r="M248" s="265"/>
      <c r="N248" s="544"/>
      <c r="O248" s="544"/>
      <c r="P248" s="544"/>
      <c r="Q248" s="544"/>
    </row>
    <row r="249" spans="1:17" s="396" customFormat="1" ht="13.5" thickBot="1">
      <c r="A249" s="406" t="s">
        <v>56</v>
      </c>
      <c r="B249" s="407" t="s">
        <v>192</v>
      </c>
      <c r="C249" s="550"/>
      <c r="D249" s="508"/>
      <c r="E249" s="508"/>
      <c r="F249" s="508"/>
      <c r="G249" s="550"/>
      <c r="H249" s="509"/>
      <c r="I249" s="509"/>
      <c r="J249" s="549"/>
      <c r="K249" s="549"/>
      <c r="L249" s="549"/>
      <c r="M249" s="515"/>
      <c r="N249" s="544"/>
      <c r="O249" s="544"/>
      <c r="P249" s="544"/>
      <c r="Q249" s="544"/>
    </row>
    <row r="250" spans="1:17" ht="13.5" thickBot="1">
      <c r="A250" s="816"/>
      <c r="B250" s="293" t="s">
        <v>73</v>
      </c>
      <c r="C250" s="810" t="s">
        <v>61</v>
      </c>
      <c r="D250" s="562">
        <f>SUM(D48,D106,D159)</f>
        <v>13</v>
      </c>
      <c r="E250" s="563">
        <f>SUM(E48,E106,E159)</f>
        <v>8</v>
      </c>
      <c r="F250" s="564">
        <f>SUM(F48,F106,F159)</f>
        <v>5</v>
      </c>
      <c r="G250" s="957">
        <f>SUM(G48,G106,G159)</f>
        <v>10.5</v>
      </c>
      <c r="H250" s="104" t="s">
        <v>61</v>
      </c>
      <c r="I250" s="104" t="s">
        <v>61</v>
      </c>
      <c r="J250" s="438">
        <f>SUM(J48,J106,J159)</f>
        <v>165</v>
      </c>
      <c r="K250" s="439">
        <f>SUM(K48,K106,K159)</f>
        <v>15</v>
      </c>
      <c r="L250" s="439">
        <f>SUM(L48,L106,L159)</f>
        <v>150</v>
      </c>
      <c r="M250" s="238"/>
      <c r="N250" s="544"/>
      <c r="O250" s="544"/>
      <c r="P250" s="544"/>
      <c r="Q250" s="544"/>
    </row>
    <row r="251" spans="1:17" ht="13.5" thickBot="1">
      <c r="A251" s="74"/>
      <c r="B251" s="802" t="s">
        <v>74</v>
      </c>
      <c r="C251" s="803" t="s">
        <v>61</v>
      </c>
      <c r="D251" s="780">
        <f>SUM(G250)</f>
        <v>10.5</v>
      </c>
      <c r="E251" s="804"/>
      <c r="F251" s="805"/>
      <c r="G251" s="1077"/>
      <c r="H251" s="103" t="s">
        <v>61</v>
      </c>
      <c r="I251" s="103" t="s">
        <v>61</v>
      </c>
      <c r="J251" s="568"/>
      <c r="K251" s="569"/>
      <c r="L251" s="569"/>
      <c r="M251" s="265"/>
      <c r="N251" s="544"/>
      <c r="O251" s="544"/>
      <c r="P251" s="544"/>
      <c r="Q251" s="544"/>
    </row>
    <row r="252" spans="1:17" ht="13.5" thickBot="1">
      <c r="A252" s="797"/>
      <c r="B252" s="136" t="s">
        <v>75</v>
      </c>
      <c r="C252" s="798" t="s">
        <v>61</v>
      </c>
      <c r="D252" s="433"/>
      <c r="E252" s="434"/>
      <c r="F252" s="435"/>
      <c r="G252" s="1078"/>
      <c r="H252" s="99" t="s">
        <v>61</v>
      </c>
      <c r="I252" s="99" t="s">
        <v>61</v>
      </c>
      <c r="J252" s="438"/>
      <c r="K252" s="439"/>
      <c r="L252" s="439"/>
      <c r="M252" s="238"/>
      <c r="N252" s="544"/>
      <c r="O252" s="544"/>
      <c r="P252" s="544"/>
      <c r="Q252" s="544"/>
    </row>
    <row r="253" spans="1:17" s="396" customFormat="1" ht="13.5" thickBot="1">
      <c r="A253" s="412" t="s">
        <v>57</v>
      </c>
      <c r="B253" s="397" t="s">
        <v>62</v>
      </c>
      <c r="C253" s="530"/>
      <c r="D253" s="817">
        <f>SUM(D52:D55)</f>
        <v>1.5</v>
      </c>
      <c r="E253" s="817">
        <f>SUM(E52:E55)</f>
        <v>1.5</v>
      </c>
      <c r="F253" s="817"/>
      <c r="G253" s="530"/>
      <c r="H253" s="551"/>
      <c r="I253" s="551"/>
      <c r="J253" s="663">
        <f>SUM(J52:J55)</f>
        <v>12</v>
      </c>
      <c r="K253" s="553">
        <v>10</v>
      </c>
      <c r="L253" s="663"/>
      <c r="M253" s="554"/>
      <c r="N253" s="544"/>
      <c r="O253" s="544"/>
      <c r="P253" s="544"/>
      <c r="Q253" s="544"/>
    </row>
    <row r="254" spans="1:17" s="396" customFormat="1" ht="13.5" thickBot="1">
      <c r="A254" s="412" t="s">
        <v>58</v>
      </c>
      <c r="B254" s="398"/>
      <c r="C254" s="833"/>
      <c r="D254" s="817">
        <v>6</v>
      </c>
      <c r="E254" s="817">
        <v>4</v>
      </c>
      <c r="F254" s="818">
        <v>2</v>
      </c>
      <c r="G254" s="833"/>
      <c r="H254" s="551"/>
      <c r="I254" s="551"/>
      <c r="J254" s="663">
        <v>160</v>
      </c>
      <c r="K254" s="663"/>
      <c r="L254" s="663"/>
      <c r="M254" s="663">
        <v>160</v>
      </c>
      <c r="N254" s="544"/>
      <c r="O254" s="544"/>
      <c r="P254" s="544"/>
      <c r="Q254" s="544"/>
    </row>
    <row r="255" spans="1:17" ht="12.75">
      <c r="A255" s="544"/>
      <c r="B255" s="544"/>
      <c r="C255" s="735"/>
      <c r="D255" s="544"/>
      <c r="E255" s="544"/>
      <c r="F255" s="544"/>
      <c r="G255" s="544"/>
      <c r="H255" s="544"/>
      <c r="I255" s="544"/>
      <c r="J255" s="733"/>
      <c r="K255" s="733"/>
      <c r="L255" s="733"/>
      <c r="M255" s="733"/>
      <c r="N255" s="544"/>
      <c r="O255" s="544"/>
      <c r="P255" s="544"/>
      <c r="Q255" s="544"/>
    </row>
    <row r="256" spans="1:17" ht="13.5" thickBot="1">
      <c r="A256" s="689"/>
      <c r="B256" s="689"/>
      <c r="C256" s="735"/>
      <c r="D256" s="544"/>
      <c r="E256" s="544"/>
      <c r="F256" s="544"/>
      <c r="G256" s="544"/>
      <c r="H256" s="544"/>
      <c r="I256" s="544"/>
      <c r="J256" s="544"/>
      <c r="K256" s="544"/>
      <c r="L256" s="544"/>
      <c r="M256" s="544"/>
      <c r="N256" s="544"/>
      <c r="O256" s="544"/>
      <c r="P256" s="544"/>
      <c r="Q256" s="544"/>
    </row>
    <row r="257" spans="1:17" ht="12.75">
      <c r="A257" s="72" t="s">
        <v>5</v>
      </c>
      <c r="B257" s="14" t="s">
        <v>33</v>
      </c>
      <c r="C257" s="51"/>
      <c r="D257" s="1140" t="s">
        <v>29</v>
      </c>
      <c r="E257" s="1141"/>
      <c r="F257" s="1142" t="s">
        <v>52</v>
      </c>
      <c r="G257" s="1141"/>
      <c r="H257" s="5"/>
      <c r="I257" s="72" t="s">
        <v>6</v>
      </c>
      <c r="J257" s="113" t="s">
        <v>21</v>
      </c>
      <c r="K257" s="114"/>
      <c r="L257" s="114"/>
      <c r="M257" s="111"/>
      <c r="N257" s="689"/>
      <c r="O257" s="689"/>
      <c r="P257" s="689"/>
      <c r="Q257" s="544"/>
    </row>
    <row r="258" spans="1:17" ht="12.75">
      <c r="A258" s="4"/>
      <c r="B258" s="105" t="s">
        <v>32</v>
      </c>
      <c r="C258" s="229"/>
      <c r="D258" s="61" t="s">
        <v>34</v>
      </c>
      <c r="E258" s="89" t="s">
        <v>51</v>
      </c>
      <c r="F258" s="58" t="s">
        <v>34</v>
      </c>
      <c r="G258" s="90" t="s">
        <v>51</v>
      </c>
      <c r="H258" s="6"/>
      <c r="I258" s="55"/>
      <c r="J258" s="116" t="s">
        <v>24</v>
      </c>
      <c r="K258" s="8"/>
      <c r="L258" s="8"/>
      <c r="M258" s="112" t="s">
        <v>51</v>
      </c>
      <c r="N258" s="544"/>
      <c r="O258" s="692"/>
      <c r="P258" s="692"/>
      <c r="Q258" s="544"/>
    </row>
    <row r="259" spans="1:17" ht="13.5" thickBot="1">
      <c r="A259" s="10"/>
      <c r="B259" s="106" t="s">
        <v>66</v>
      </c>
      <c r="C259" s="101"/>
      <c r="D259" s="61"/>
      <c r="E259" s="27"/>
      <c r="F259" s="6"/>
      <c r="G259" s="27"/>
      <c r="H259" s="6"/>
      <c r="I259" s="55"/>
      <c r="J259" s="115" t="s">
        <v>20</v>
      </c>
      <c r="K259" s="50"/>
      <c r="L259" s="50"/>
      <c r="M259" s="27"/>
      <c r="N259" s="544"/>
      <c r="O259" s="689"/>
      <c r="P259" s="689"/>
      <c r="Q259" s="544"/>
    </row>
    <row r="260" spans="1:17" ht="13.5" thickBot="1">
      <c r="A260" s="10"/>
      <c r="B260" s="124" t="s">
        <v>67</v>
      </c>
      <c r="C260" s="1040"/>
      <c r="D260" s="940">
        <f>SUM(D231)</f>
        <v>120</v>
      </c>
      <c r="E260" s="1013">
        <v>1</v>
      </c>
      <c r="F260" s="239">
        <f>SUM(J231)</f>
        <v>847</v>
      </c>
      <c r="G260" s="267">
        <v>1</v>
      </c>
      <c r="H260" s="6"/>
      <c r="I260" s="1138" t="s">
        <v>53</v>
      </c>
      <c r="J260" s="1139"/>
      <c r="K260" s="1139"/>
      <c r="L260" s="1139"/>
      <c r="M260" s="21"/>
      <c r="N260" s="544"/>
      <c r="O260" s="544"/>
      <c r="P260" s="544"/>
      <c r="Q260" s="544"/>
    </row>
    <row r="261" spans="1:17" ht="14.25">
      <c r="A261" s="55">
        <v>1</v>
      </c>
      <c r="B261" s="108" t="s">
        <v>16</v>
      </c>
      <c r="C261" s="949"/>
      <c r="D261" s="1014"/>
      <c r="E261" s="1015"/>
      <c r="F261" s="266"/>
      <c r="G261" s="265"/>
      <c r="H261" s="6"/>
      <c r="I261" s="693"/>
      <c r="J261" s="211" t="s">
        <v>193</v>
      </c>
      <c r="K261" s="211"/>
      <c r="L261" s="211"/>
      <c r="M261" s="694">
        <v>1</v>
      </c>
      <c r="N261" s="544"/>
      <c r="O261" s="544"/>
      <c r="P261" s="544"/>
      <c r="Q261" s="544"/>
    </row>
    <row r="262" spans="1:17" ht="14.25">
      <c r="A262" s="44"/>
      <c r="B262" s="109" t="s">
        <v>78</v>
      </c>
      <c r="C262" s="1041"/>
      <c r="D262" s="1042">
        <f>SUM(E57,E111,E164,E209)</f>
        <v>43.5</v>
      </c>
      <c r="E262" s="1018">
        <v>0.3625</v>
      </c>
      <c r="F262" s="834"/>
      <c r="G262" s="268"/>
      <c r="H262" s="6"/>
      <c r="I262" s="695"/>
      <c r="J262" s="211"/>
      <c r="K262" s="211"/>
      <c r="L262" s="211"/>
      <c r="M262" s="694"/>
      <c r="N262" s="544"/>
      <c r="O262" s="544"/>
      <c r="P262" s="544"/>
      <c r="Q262" s="544"/>
    </row>
    <row r="263" spans="1:17" ht="14.25">
      <c r="A263" s="123">
        <v>2</v>
      </c>
      <c r="B263" s="120" t="s">
        <v>14</v>
      </c>
      <c r="C263" s="1043"/>
      <c r="D263" s="1020">
        <f>SUM(D238,D242)</f>
        <v>50.5</v>
      </c>
      <c r="E263" s="1021">
        <v>0.4375</v>
      </c>
      <c r="F263" s="782">
        <f>SUM(J238,J242)</f>
        <v>285</v>
      </c>
      <c r="G263" s="369">
        <v>0.336</v>
      </c>
      <c r="H263" s="6"/>
      <c r="I263" s="695"/>
      <c r="J263" s="211"/>
      <c r="K263" s="211"/>
      <c r="L263" s="211"/>
      <c r="M263" s="694"/>
      <c r="N263" s="544"/>
      <c r="O263" s="544"/>
      <c r="P263" s="544"/>
      <c r="Q263" s="544"/>
    </row>
    <row r="264" spans="1:17" ht="14.25">
      <c r="A264" s="60">
        <v>3</v>
      </c>
      <c r="B264" s="110" t="s">
        <v>17</v>
      </c>
      <c r="C264" s="1044"/>
      <c r="D264" s="1023"/>
      <c r="E264" s="1024"/>
      <c r="F264" s="819"/>
      <c r="G264" s="367"/>
      <c r="H264" s="6"/>
      <c r="I264" s="695"/>
      <c r="J264" s="1144"/>
      <c r="K264" s="1145"/>
      <c r="L264" s="1149"/>
      <c r="M264" s="694"/>
      <c r="N264" s="544"/>
      <c r="O264" s="544"/>
      <c r="P264" s="544"/>
      <c r="Q264" s="544"/>
    </row>
    <row r="265" spans="1:17" ht="14.25">
      <c r="A265" s="44"/>
      <c r="B265" s="109" t="s">
        <v>18</v>
      </c>
      <c r="C265" s="1041"/>
      <c r="D265" s="1025">
        <f>SUM(G231)</f>
        <v>54.5</v>
      </c>
      <c r="E265" s="1018">
        <v>0.454</v>
      </c>
      <c r="F265" s="820"/>
      <c r="G265" s="368"/>
      <c r="H265" s="6"/>
      <c r="I265" s="695"/>
      <c r="J265" s="1144"/>
      <c r="K265" s="1145"/>
      <c r="L265" s="1149"/>
      <c r="M265" s="694"/>
      <c r="N265" s="544"/>
      <c r="O265" s="544"/>
      <c r="P265" s="544"/>
      <c r="Q265" s="544"/>
    </row>
    <row r="266" spans="1:17" ht="14.25">
      <c r="A266" s="60">
        <v>4</v>
      </c>
      <c r="B266" s="110" t="s">
        <v>19</v>
      </c>
      <c r="C266" s="1044"/>
      <c r="D266" s="1023"/>
      <c r="E266" s="1024"/>
      <c r="F266" s="819"/>
      <c r="G266" s="367"/>
      <c r="H266" s="6"/>
      <c r="I266" s="695"/>
      <c r="J266" s="1144"/>
      <c r="K266" s="1145"/>
      <c r="L266" s="1149"/>
      <c r="M266" s="694"/>
      <c r="N266" s="544"/>
      <c r="O266" s="544"/>
      <c r="P266" s="544"/>
      <c r="Q266" s="544"/>
    </row>
    <row r="267" spans="1:17" ht="14.25">
      <c r="A267" s="44"/>
      <c r="B267" s="109" t="s">
        <v>15</v>
      </c>
      <c r="C267" s="1041"/>
      <c r="D267" s="1025">
        <v>0</v>
      </c>
      <c r="E267" s="1026">
        <v>0</v>
      </c>
      <c r="F267" s="820">
        <v>0</v>
      </c>
      <c r="G267" s="368">
        <v>0</v>
      </c>
      <c r="H267" s="6"/>
      <c r="I267" s="695"/>
      <c r="J267" s="1144"/>
      <c r="K267" s="1145"/>
      <c r="L267" s="1149"/>
      <c r="M267" s="694"/>
      <c r="N267" s="544"/>
      <c r="O267" s="544"/>
      <c r="P267" s="544"/>
      <c r="Q267" s="544"/>
    </row>
    <row r="268" spans="1:17" ht="14.25">
      <c r="A268" s="33">
        <v>5</v>
      </c>
      <c r="B268" s="120" t="s">
        <v>77</v>
      </c>
      <c r="C268" s="1043"/>
      <c r="D268" s="1020">
        <f>SUM(D23,D42,D48,D82,D99,D106,D110,D154,D159,D203)</f>
        <v>66</v>
      </c>
      <c r="E268" s="1021">
        <v>0.53</v>
      </c>
      <c r="F268" s="782">
        <f>SUM(J23,J42,J48,J82,J99,J106,J110,J154,J159,J203)</f>
        <v>535</v>
      </c>
      <c r="G268" s="369">
        <v>0.633</v>
      </c>
      <c r="H268" s="6"/>
      <c r="I268" s="695"/>
      <c r="J268" s="1150"/>
      <c r="K268" s="1151"/>
      <c r="L268" s="1151"/>
      <c r="M268" s="252"/>
      <c r="N268" s="544"/>
      <c r="O268" s="544"/>
      <c r="P268" s="544"/>
      <c r="Q268" s="544"/>
    </row>
    <row r="269" spans="1:17" ht="14.25">
      <c r="A269" s="91">
        <v>6</v>
      </c>
      <c r="B269" s="120" t="s">
        <v>55</v>
      </c>
      <c r="C269" s="1043"/>
      <c r="D269" s="1020">
        <v>6</v>
      </c>
      <c r="E269" s="1021">
        <v>0.05</v>
      </c>
      <c r="F269" s="782">
        <v>160</v>
      </c>
      <c r="G269" s="369">
        <v>0.189</v>
      </c>
      <c r="I269" s="208"/>
      <c r="J269" s="1152"/>
      <c r="K269" s="1153"/>
      <c r="L269" s="1153"/>
      <c r="M269" s="279"/>
      <c r="N269" s="544"/>
      <c r="O269" s="544"/>
      <c r="P269" s="544"/>
      <c r="Q269" s="544"/>
    </row>
    <row r="270" spans="1:17" ht="15" thickBot="1">
      <c r="A270" s="88">
        <v>7</v>
      </c>
      <c r="B270" s="122" t="s">
        <v>54</v>
      </c>
      <c r="C270" s="1045"/>
      <c r="D270" s="1028">
        <v>0</v>
      </c>
      <c r="E270" s="1029">
        <v>0</v>
      </c>
      <c r="F270" s="263">
        <v>0</v>
      </c>
      <c r="G270" s="370">
        <v>0</v>
      </c>
      <c r="I270" s="1146" t="s">
        <v>65</v>
      </c>
      <c r="J270" s="1147"/>
      <c r="K270" s="1147"/>
      <c r="L270" s="1147"/>
      <c r="M270" s="696">
        <f>SUM(M261:M269)</f>
        <v>1</v>
      </c>
      <c r="N270" s="544"/>
      <c r="O270" s="544"/>
      <c r="P270" s="544"/>
      <c r="Q270" s="544"/>
    </row>
    <row r="271" spans="1:17" ht="12.75">
      <c r="A271" s="707"/>
      <c r="B271" s="544"/>
      <c r="C271" s="544"/>
      <c r="D271" s="544"/>
      <c r="E271" s="544"/>
      <c r="F271" s="544"/>
      <c r="G271" s="544"/>
      <c r="H271" s="544"/>
      <c r="I271" s="544"/>
      <c r="J271" s="544"/>
      <c r="K271" s="544"/>
      <c r="L271" s="544"/>
      <c r="M271" s="544"/>
      <c r="N271" s="544"/>
      <c r="O271" s="544"/>
      <c r="P271" s="544"/>
      <c r="Q271" s="544"/>
    </row>
    <row r="272" spans="1:17" ht="12.75" customHeight="1">
      <c r="A272" s="544"/>
      <c r="B272" s="1154" t="s">
        <v>79</v>
      </c>
      <c r="C272" s="1154"/>
      <c r="D272" s="1154"/>
      <c r="E272" s="1154"/>
      <c r="F272" s="1154"/>
      <c r="G272" s="1154"/>
      <c r="H272" s="544"/>
      <c r="I272" s="544"/>
      <c r="J272" s="544"/>
      <c r="K272" s="544"/>
      <c r="L272" s="544"/>
      <c r="M272" s="544"/>
      <c r="N272" s="544"/>
      <c r="O272" s="544"/>
      <c r="P272" s="544"/>
      <c r="Q272" s="544"/>
    </row>
    <row r="273" spans="1:17" ht="12.75">
      <c r="A273" s="544"/>
      <c r="B273" s="1154"/>
      <c r="C273" s="1154"/>
      <c r="D273" s="1154"/>
      <c r="E273" s="1154"/>
      <c r="F273" s="1154"/>
      <c r="G273" s="1154"/>
      <c r="H273" s="544"/>
      <c r="I273" s="544"/>
      <c r="J273" s="544"/>
      <c r="K273" s="544"/>
      <c r="L273" s="544"/>
      <c r="M273" s="544"/>
      <c r="N273" s="544"/>
      <c r="O273" s="544"/>
      <c r="P273" s="544"/>
      <c r="Q273" s="544"/>
    </row>
    <row r="274" spans="1:17" ht="12.75">
      <c r="A274" s="544"/>
      <c r="B274" s="1154"/>
      <c r="C274" s="1154"/>
      <c r="D274" s="1154"/>
      <c r="E274" s="1154"/>
      <c r="F274" s="1154"/>
      <c r="G274" s="1154"/>
      <c r="H274" s="544"/>
      <c r="I274" s="544"/>
      <c r="J274" s="544"/>
      <c r="K274" s="544"/>
      <c r="L274" s="544"/>
      <c r="M274" s="544"/>
      <c r="N274" s="544"/>
      <c r="O274" s="544"/>
      <c r="P274" s="544"/>
      <c r="Q274" s="544"/>
    </row>
    <row r="275" spans="1:17" ht="12.75">
      <c r="A275" s="544"/>
      <c r="B275" s="544"/>
      <c r="C275" s="544"/>
      <c r="D275" s="544"/>
      <c r="E275" s="544"/>
      <c r="F275" s="544"/>
      <c r="G275" s="544"/>
      <c r="H275" s="544"/>
      <c r="I275" s="544"/>
      <c r="J275" s="544"/>
      <c r="K275" s="544"/>
      <c r="L275" s="544"/>
      <c r="M275" s="544"/>
      <c r="N275" s="544"/>
      <c r="O275" s="544"/>
      <c r="P275" s="544"/>
      <c r="Q275" s="544"/>
    </row>
    <row r="276" spans="1:17" ht="12.75">
      <c r="A276" s="544"/>
      <c r="B276" s="544"/>
      <c r="C276" s="544"/>
      <c r="D276" s="544"/>
      <c r="E276" s="544"/>
      <c r="F276" s="544"/>
      <c r="G276" s="544"/>
      <c r="H276" s="733" t="s">
        <v>241</v>
      </c>
      <c r="I276" s="544"/>
      <c r="J276" s="544"/>
      <c r="K276" s="544"/>
      <c r="L276" s="544"/>
      <c r="M276" s="544"/>
      <c r="N276" s="544"/>
      <c r="O276" s="544"/>
      <c r="P276" s="544"/>
      <c r="Q276" s="544"/>
    </row>
    <row r="277" spans="1:17" ht="12.75">
      <c r="A277" s="544"/>
      <c r="B277" s="544"/>
      <c r="C277" s="544"/>
      <c r="D277" s="544"/>
      <c r="E277" s="544"/>
      <c r="F277" s="544"/>
      <c r="G277" s="544"/>
      <c r="H277" s="544"/>
      <c r="I277" s="544"/>
      <c r="J277" s="544"/>
      <c r="K277" s="544"/>
      <c r="L277" s="544"/>
      <c r="M277" s="544"/>
      <c r="N277" s="544"/>
      <c r="O277" s="544"/>
      <c r="P277" s="544"/>
      <c r="Q277" s="544"/>
    </row>
    <row r="278" spans="1:17" ht="12.75">
      <c r="A278" s="721"/>
      <c r="B278" s="720"/>
      <c r="C278" s="721"/>
      <c r="D278" s="721"/>
      <c r="E278" s="721"/>
      <c r="F278" s="721"/>
      <c r="G278" s="707"/>
      <c r="H278" s="707"/>
      <c r="I278" s="707"/>
      <c r="J278" s="707"/>
      <c r="K278" s="707"/>
      <c r="L278" s="707"/>
      <c r="M278" s="707"/>
      <c r="N278" s="544"/>
      <c r="O278" s="544"/>
      <c r="P278" s="544"/>
      <c r="Q278" s="544"/>
    </row>
    <row r="279" spans="1:17" ht="12.75">
      <c r="A279" s="721"/>
      <c r="B279" s="720"/>
      <c r="C279" s="721"/>
      <c r="D279" s="721"/>
      <c r="E279" s="721"/>
      <c r="F279" s="721"/>
      <c r="G279" s="707"/>
      <c r="H279" s="707"/>
      <c r="I279" s="707"/>
      <c r="J279" s="707"/>
      <c r="K279" s="707"/>
      <c r="L279" s="707"/>
      <c r="M279" s="707"/>
      <c r="N279" s="544"/>
      <c r="O279" s="544"/>
      <c r="P279" s="544"/>
      <c r="Q279" s="544"/>
    </row>
    <row r="280" spans="1:17" ht="12.75">
      <c r="A280" s="544"/>
      <c r="B280" s="544"/>
      <c r="C280" s="544"/>
      <c r="D280" s="544"/>
      <c r="E280" s="544"/>
      <c r="F280" s="544"/>
      <c r="G280" s="544"/>
      <c r="H280" s="544"/>
      <c r="I280" s="544"/>
      <c r="J280" s="544"/>
      <c r="K280" s="544"/>
      <c r="L280" s="544"/>
      <c r="M280" s="544"/>
      <c r="N280" s="544"/>
      <c r="O280" s="544"/>
      <c r="P280" s="544"/>
      <c r="Q280" s="544"/>
    </row>
    <row r="281" spans="1:17" ht="12.75">
      <c r="A281" s="544"/>
      <c r="B281" s="544"/>
      <c r="C281" s="544"/>
      <c r="D281" s="544"/>
      <c r="E281" s="544"/>
      <c r="F281" s="544"/>
      <c r="G281" s="544"/>
      <c r="H281" s="544"/>
      <c r="I281" s="544"/>
      <c r="J281" s="544"/>
      <c r="K281" s="544"/>
      <c r="L281" s="544"/>
      <c r="M281" s="544"/>
      <c r="N281" s="544"/>
      <c r="O281" s="544"/>
      <c r="P281" s="544"/>
      <c r="Q281" s="544"/>
    </row>
    <row r="282" spans="14:17" ht="12.75">
      <c r="N282" s="544"/>
      <c r="O282" s="544"/>
      <c r="P282" s="544"/>
      <c r="Q282" s="544"/>
    </row>
    <row r="283" spans="14:17" ht="12.75">
      <c r="N283" s="544"/>
      <c r="O283" s="544"/>
      <c r="P283" s="544"/>
      <c r="Q283" s="544"/>
    </row>
    <row r="284" spans="14:17" ht="12.75">
      <c r="N284" s="544"/>
      <c r="O284" s="544"/>
      <c r="P284" s="544"/>
      <c r="Q284" s="544"/>
    </row>
    <row r="285" spans="14:17" ht="12.75">
      <c r="N285" s="544"/>
      <c r="O285" s="544"/>
      <c r="P285" s="544"/>
      <c r="Q285" s="544"/>
    </row>
    <row r="286" spans="14:17" ht="12.75">
      <c r="N286" s="544"/>
      <c r="O286" s="544"/>
      <c r="P286" s="544"/>
      <c r="Q286" s="544"/>
    </row>
    <row r="287" spans="14:17" ht="12.75">
      <c r="N287" s="544"/>
      <c r="O287" s="544"/>
      <c r="P287" s="544"/>
      <c r="Q287" s="544"/>
    </row>
    <row r="288" spans="14:17" ht="12.75">
      <c r="N288" s="544"/>
      <c r="O288" s="544"/>
      <c r="P288" s="544"/>
      <c r="Q288" s="544"/>
    </row>
    <row r="289" spans="14:17" ht="12.75">
      <c r="N289" s="544"/>
      <c r="O289" s="544"/>
      <c r="P289" s="544"/>
      <c r="Q289" s="544"/>
    </row>
    <row r="290" spans="14:17" ht="12.75">
      <c r="N290" s="544"/>
      <c r="O290" s="544"/>
      <c r="P290" s="544"/>
      <c r="Q290" s="544"/>
    </row>
    <row r="291" spans="14:17" ht="12.75">
      <c r="N291" s="544"/>
      <c r="O291" s="544"/>
      <c r="P291" s="544"/>
      <c r="Q291" s="544"/>
    </row>
    <row r="292" spans="14:17" ht="12.75">
      <c r="N292" s="544"/>
      <c r="O292" s="544"/>
      <c r="P292" s="544"/>
      <c r="Q292" s="544"/>
    </row>
    <row r="293" spans="14:17" ht="12.75">
      <c r="N293" s="544"/>
      <c r="O293" s="544"/>
      <c r="P293" s="544"/>
      <c r="Q293" s="544"/>
    </row>
    <row r="294" spans="14:17" ht="12.75">
      <c r="N294" s="544"/>
      <c r="O294" s="544"/>
      <c r="P294" s="544"/>
      <c r="Q294" s="544"/>
    </row>
    <row r="295" spans="14:17" ht="12.75">
      <c r="N295" s="544"/>
      <c r="O295" s="544"/>
      <c r="P295" s="544"/>
      <c r="Q295" s="544"/>
    </row>
    <row r="296" spans="14:17" ht="12.75">
      <c r="N296" s="544"/>
      <c r="O296" s="544"/>
      <c r="P296" s="544"/>
      <c r="Q296" s="544"/>
    </row>
    <row r="297" spans="14:17" ht="12.75">
      <c r="N297" s="544"/>
      <c r="O297" s="544"/>
      <c r="P297" s="544"/>
      <c r="Q297" s="544"/>
    </row>
    <row r="298" spans="14:17" ht="12.75">
      <c r="N298" s="544"/>
      <c r="O298" s="544"/>
      <c r="P298" s="544"/>
      <c r="Q298" s="544"/>
    </row>
    <row r="299" spans="14:17" ht="12.75">
      <c r="N299" s="544"/>
      <c r="O299" s="544"/>
      <c r="P299" s="544"/>
      <c r="Q299" s="544"/>
    </row>
    <row r="300" spans="14:17" ht="12.75">
      <c r="N300" s="544"/>
      <c r="O300" s="544"/>
      <c r="P300" s="544"/>
      <c r="Q300" s="544"/>
    </row>
    <row r="301" spans="14:17" ht="12.75">
      <c r="N301" s="544"/>
      <c r="O301" s="544"/>
      <c r="P301" s="544"/>
      <c r="Q301" s="544"/>
    </row>
    <row r="302" spans="14:17" ht="12.75">
      <c r="N302" s="544"/>
      <c r="O302" s="544"/>
      <c r="P302" s="544"/>
      <c r="Q302" s="544"/>
    </row>
    <row r="303" spans="14:17" ht="12.75">
      <c r="N303" s="544"/>
      <c r="O303" s="544"/>
      <c r="P303" s="544"/>
      <c r="Q303" s="544"/>
    </row>
    <row r="304" spans="14:17" ht="12.75">
      <c r="N304" s="544"/>
      <c r="O304" s="544"/>
      <c r="P304" s="544"/>
      <c r="Q304" s="544"/>
    </row>
    <row r="305" spans="14:17" ht="12.75">
      <c r="N305" s="544"/>
      <c r="O305" s="544"/>
      <c r="P305" s="544"/>
      <c r="Q305" s="544"/>
    </row>
    <row r="306" spans="14:17" ht="12.75">
      <c r="N306" s="544"/>
      <c r="O306" s="544"/>
      <c r="P306" s="544"/>
      <c r="Q306" s="544"/>
    </row>
    <row r="307" spans="14:17" ht="12.75">
      <c r="N307" s="544"/>
      <c r="O307" s="544"/>
      <c r="P307" s="544"/>
      <c r="Q307" s="544"/>
    </row>
    <row r="308" spans="14:17" ht="12.75">
      <c r="N308" s="544"/>
      <c r="O308" s="544"/>
      <c r="P308" s="544"/>
      <c r="Q308" s="544"/>
    </row>
    <row r="309" spans="14:17" ht="12.75">
      <c r="N309" s="544"/>
      <c r="O309" s="544"/>
      <c r="P309" s="544"/>
      <c r="Q309" s="544"/>
    </row>
    <row r="310" spans="14:17" ht="12.75">
      <c r="N310" s="544"/>
      <c r="O310" s="544"/>
      <c r="P310" s="544"/>
      <c r="Q310" s="544"/>
    </row>
    <row r="311" spans="14:17" ht="12.75">
      <c r="N311" s="544"/>
      <c r="O311" s="544"/>
      <c r="P311" s="544"/>
      <c r="Q311" s="544"/>
    </row>
    <row r="312" spans="14:17" ht="12.75">
      <c r="N312" s="544"/>
      <c r="O312" s="544"/>
      <c r="P312" s="544"/>
      <c r="Q312" s="544"/>
    </row>
    <row r="313" spans="14:17" ht="12.75">
      <c r="N313" s="544"/>
      <c r="O313" s="544"/>
      <c r="P313" s="544"/>
      <c r="Q313" s="544"/>
    </row>
    <row r="314" spans="14:17" ht="12.75">
      <c r="N314" s="544"/>
      <c r="O314" s="544"/>
      <c r="P314" s="544"/>
      <c r="Q314" s="544"/>
    </row>
    <row r="315" spans="14:17" ht="12.75">
      <c r="N315" s="544"/>
      <c r="O315" s="544"/>
      <c r="P315" s="544"/>
      <c r="Q315" s="544"/>
    </row>
    <row r="316" spans="14:17" ht="12.75">
      <c r="N316" s="544"/>
      <c r="O316" s="544"/>
      <c r="P316" s="544"/>
      <c r="Q316" s="544"/>
    </row>
    <row r="317" spans="14:17" ht="12.75">
      <c r="N317" s="544"/>
      <c r="O317" s="544"/>
      <c r="P317" s="544"/>
      <c r="Q317" s="544"/>
    </row>
    <row r="318" spans="14:17" ht="12.75">
      <c r="N318" s="544"/>
      <c r="O318" s="544"/>
      <c r="P318" s="544"/>
      <c r="Q318" s="544"/>
    </row>
    <row r="319" spans="14:17" ht="12.75">
      <c r="N319" s="544"/>
      <c r="O319" s="544"/>
      <c r="P319" s="544"/>
      <c r="Q319" s="544"/>
    </row>
    <row r="320" spans="14:17" ht="12.75">
      <c r="N320" s="544"/>
      <c r="O320" s="544"/>
      <c r="P320" s="544"/>
      <c r="Q320" s="544"/>
    </row>
    <row r="321" spans="14:17" ht="12.75">
      <c r="N321" s="544"/>
      <c r="O321" s="544"/>
      <c r="P321" s="544"/>
      <c r="Q321" s="544"/>
    </row>
    <row r="322" spans="14:17" ht="12.75">
      <c r="N322" s="544"/>
      <c r="O322" s="544"/>
      <c r="P322" s="544"/>
      <c r="Q322" s="544"/>
    </row>
    <row r="323" spans="14:17" ht="12.75">
      <c r="N323" s="544"/>
      <c r="O323" s="544"/>
      <c r="P323" s="544"/>
      <c r="Q323" s="544"/>
    </row>
    <row r="324" spans="14:17" ht="12.75">
      <c r="N324" s="544"/>
      <c r="O324" s="544"/>
      <c r="P324" s="544"/>
      <c r="Q324" s="544"/>
    </row>
    <row r="325" spans="14:17" ht="12.75">
      <c r="N325" s="544"/>
      <c r="O325" s="544"/>
      <c r="P325" s="544"/>
      <c r="Q325" s="544"/>
    </row>
    <row r="326" spans="14:17" ht="12.75">
      <c r="N326" s="544"/>
      <c r="O326" s="544"/>
      <c r="P326" s="544"/>
      <c r="Q326" s="544"/>
    </row>
    <row r="327" spans="14:17" ht="12.75">
      <c r="N327" s="544"/>
      <c r="O327" s="544"/>
      <c r="P327" s="544"/>
      <c r="Q327" s="544"/>
    </row>
    <row r="328" spans="14:17" ht="12.75">
      <c r="N328" s="544"/>
      <c r="O328" s="544"/>
      <c r="P328" s="544"/>
      <c r="Q328" s="544"/>
    </row>
    <row r="329" spans="14:17" ht="12.75">
      <c r="N329" s="544"/>
      <c r="O329" s="544"/>
      <c r="P329" s="544"/>
      <c r="Q329" s="544"/>
    </row>
    <row r="330" spans="14:17" ht="12.75">
      <c r="N330" s="544"/>
      <c r="O330" s="544"/>
      <c r="P330" s="544"/>
      <c r="Q330" s="544"/>
    </row>
    <row r="331" spans="14:17" ht="12.75">
      <c r="N331" s="544"/>
      <c r="O331" s="544"/>
      <c r="P331" s="544"/>
      <c r="Q331" s="544"/>
    </row>
    <row r="332" spans="14:17" ht="12.75">
      <c r="N332" s="544"/>
      <c r="O332" s="544"/>
      <c r="P332" s="544"/>
      <c r="Q332" s="544"/>
    </row>
    <row r="333" spans="14:17" ht="12.75">
      <c r="N333" s="544"/>
      <c r="O333" s="544"/>
      <c r="P333" s="544"/>
      <c r="Q333" s="544"/>
    </row>
    <row r="334" spans="14:17" ht="12.75">
      <c r="N334" s="544"/>
      <c r="O334" s="544"/>
      <c r="P334" s="544"/>
      <c r="Q334" s="544"/>
    </row>
    <row r="335" spans="14:17" ht="12.75">
      <c r="N335" s="544"/>
      <c r="O335" s="544"/>
      <c r="P335" s="544"/>
      <c r="Q335" s="544"/>
    </row>
    <row r="336" spans="14:17" ht="12.75">
      <c r="N336" s="544"/>
      <c r="O336" s="544"/>
      <c r="P336" s="544"/>
      <c r="Q336" s="544"/>
    </row>
    <row r="337" spans="14:17" ht="12.75">
      <c r="N337" s="544"/>
      <c r="O337" s="544"/>
      <c r="P337" s="544"/>
      <c r="Q337" s="544"/>
    </row>
    <row r="338" spans="14:17" ht="12.75">
      <c r="N338" s="544"/>
      <c r="O338" s="544"/>
      <c r="P338" s="544"/>
      <c r="Q338" s="544"/>
    </row>
    <row r="339" spans="14:17" ht="12.75">
      <c r="N339" s="544"/>
      <c r="O339" s="544"/>
      <c r="P339" s="544"/>
      <c r="Q339" s="544"/>
    </row>
    <row r="340" spans="14:17" ht="12.75">
      <c r="N340" s="544"/>
      <c r="O340" s="544"/>
      <c r="P340" s="544"/>
      <c r="Q340" s="544"/>
    </row>
    <row r="341" spans="14:17" ht="12.75">
      <c r="N341" s="544"/>
      <c r="O341" s="544"/>
      <c r="P341" s="544"/>
      <c r="Q341" s="544"/>
    </row>
    <row r="342" spans="14:17" ht="12.75">
      <c r="N342" s="544"/>
      <c r="O342" s="544"/>
      <c r="P342" s="544"/>
      <c r="Q342" s="544"/>
    </row>
    <row r="343" spans="14:17" ht="12.75">
      <c r="N343" s="544"/>
      <c r="O343" s="544"/>
      <c r="P343" s="544"/>
      <c r="Q343" s="544"/>
    </row>
    <row r="344" spans="14:17" ht="12.75">
      <c r="N344" s="544"/>
      <c r="O344" s="544"/>
      <c r="P344" s="544"/>
      <c r="Q344" s="544"/>
    </row>
    <row r="345" spans="14:17" ht="12.75">
      <c r="N345" s="544"/>
      <c r="O345" s="544"/>
      <c r="P345" s="544"/>
      <c r="Q345" s="544"/>
    </row>
    <row r="346" spans="14:17" ht="12.75">
      <c r="N346" s="544"/>
      <c r="O346" s="544"/>
      <c r="P346" s="544"/>
      <c r="Q346" s="544"/>
    </row>
    <row r="347" spans="14:17" ht="12.75">
      <c r="N347" s="544"/>
      <c r="O347" s="544"/>
      <c r="P347" s="544"/>
      <c r="Q347" s="544"/>
    </row>
    <row r="348" spans="14:17" ht="12.75">
      <c r="N348" s="544"/>
      <c r="O348" s="544"/>
      <c r="P348" s="544"/>
      <c r="Q348" s="544"/>
    </row>
    <row r="349" spans="14:17" ht="12.75">
      <c r="N349" s="544"/>
      <c r="O349" s="544"/>
      <c r="P349" s="544"/>
      <c r="Q349" s="544"/>
    </row>
    <row r="350" spans="14:17" ht="12.75">
      <c r="N350" s="544"/>
      <c r="O350" s="544"/>
      <c r="P350" s="544"/>
      <c r="Q350" s="544"/>
    </row>
    <row r="351" spans="14:17" ht="12.75">
      <c r="N351" s="544"/>
      <c r="O351" s="544"/>
      <c r="P351" s="544"/>
      <c r="Q351" s="544"/>
    </row>
    <row r="352" spans="14:17" ht="12.75">
      <c r="N352" s="544"/>
      <c r="O352" s="544"/>
      <c r="P352" s="544"/>
      <c r="Q352" s="544"/>
    </row>
    <row r="353" spans="14:17" ht="12.75">
      <c r="N353" s="544"/>
      <c r="O353" s="544"/>
      <c r="P353" s="544"/>
      <c r="Q353" s="544"/>
    </row>
    <row r="354" spans="14:17" ht="12.75">
      <c r="N354" s="544"/>
      <c r="O354" s="544"/>
      <c r="P354" s="544"/>
      <c r="Q354" s="544"/>
    </row>
    <row r="355" spans="14:17" ht="12.75">
      <c r="N355" s="544"/>
      <c r="O355" s="544"/>
      <c r="P355" s="544"/>
      <c r="Q355" s="544"/>
    </row>
    <row r="356" spans="14:17" ht="12.75">
      <c r="N356" s="544"/>
      <c r="O356" s="544"/>
      <c r="P356" s="544"/>
      <c r="Q356" s="544"/>
    </row>
    <row r="357" spans="14:17" ht="12.75">
      <c r="N357" s="544"/>
      <c r="O357" s="544"/>
      <c r="P357" s="544"/>
      <c r="Q357" s="544"/>
    </row>
    <row r="358" spans="14:17" ht="12.75">
      <c r="N358" s="544"/>
      <c r="O358" s="544"/>
      <c r="P358" s="544"/>
      <c r="Q358" s="544"/>
    </row>
    <row r="359" spans="14:17" ht="12.75">
      <c r="N359" s="544"/>
      <c r="O359" s="544"/>
      <c r="P359" s="544"/>
      <c r="Q359" s="544"/>
    </row>
    <row r="360" spans="14:17" ht="12.75">
      <c r="N360" s="544"/>
      <c r="O360" s="544"/>
      <c r="P360" s="544"/>
      <c r="Q360" s="544"/>
    </row>
    <row r="361" spans="14:17" ht="12.75">
      <c r="N361" s="544"/>
      <c r="O361" s="544"/>
      <c r="P361" s="544"/>
      <c r="Q361" s="544"/>
    </row>
    <row r="362" spans="14:17" ht="12.75">
      <c r="N362" s="544"/>
      <c r="O362" s="544"/>
      <c r="P362" s="544"/>
      <c r="Q362" s="544"/>
    </row>
    <row r="363" spans="14:17" ht="12.75">
      <c r="N363" s="544"/>
      <c r="O363" s="544"/>
      <c r="P363" s="544"/>
      <c r="Q363" s="544"/>
    </row>
    <row r="364" spans="14:17" ht="12.75">
      <c r="N364" s="544"/>
      <c r="O364" s="544"/>
      <c r="P364" s="544"/>
      <c r="Q364" s="544"/>
    </row>
    <row r="365" spans="14:17" ht="12.75">
      <c r="N365" s="544"/>
      <c r="O365" s="544"/>
      <c r="P365" s="544"/>
      <c r="Q365" s="544"/>
    </row>
    <row r="366" spans="14:17" ht="12.75">
      <c r="N366" s="544"/>
      <c r="O366" s="544"/>
      <c r="P366" s="544"/>
      <c r="Q366" s="544"/>
    </row>
    <row r="367" spans="14:17" ht="12.75">
      <c r="N367" s="544"/>
      <c r="O367" s="544"/>
      <c r="P367" s="544"/>
      <c r="Q367" s="544"/>
    </row>
    <row r="368" spans="14:17" ht="12.75">
      <c r="N368" s="544"/>
      <c r="O368" s="544"/>
      <c r="P368" s="544"/>
      <c r="Q368" s="544"/>
    </row>
    <row r="369" spans="14:17" ht="12.75">
      <c r="N369" s="544"/>
      <c r="O369" s="544"/>
      <c r="P369" s="544"/>
      <c r="Q369" s="544"/>
    </row>
    <row r="370" spans="14:17" ht="12.75">
      <c r="N370" s="544"/>
      <c r="O370" s="544"/>
      <c r="P370" s="544"/>
      <c r="Q370" s="544"/>
    </row>
    <row r="371" spans="14:17" ht="12.75">
      <c r="N371" s="544"/>
      <c r="O371" s="544"/>
      <c r="P371" s="544"/>
      <c r="Q371" s="544"/>
    </row>
    <row r="372" spans="14:17" ht="12.75">
      <c r="N372" s="544"/>
      <c r="O372" s="544"/>
      <c r="P372" s="544"/>
      <c r="Q372" s="544"/>
    </row>
    <row r="373" spans="14:17" ht="12.75">
      <c r="N373" s="544"/>
      <c r="O373" s="544"/>
      <c r="P373" s="544"/>
      <c r="Q373" s="544"/>
    </row>
    <row r="374" spans="14:17" ht="12.75">
      <c r="N374" s="544"/>
      <c r="O374" s="544"/>
      <c r="P374" s="544"/>
      <c r="Q374" s="544"/>
    </row>
    <row r="375" spans="14:17" ht="12.75">
      <c r="N375" s="544"/>
      <c r="O375" s="544"/>
      <c r="P375" s="544"/>
      <c r="Q375" s="544"/>
    </row>
    <row r="376" spans="14:17" ht="12.75">
      <c r="N376" s="544"/>
      <c r="O376" s="544"/>
      <c r="P376" s="544"/>
      <c r="Q376" s="544"/>
    </row>
    <row r="377" spans="14:17" ht="12.75">
      <c r="N377" s="544"/>
      <c r="O377" s="544"/>
      <c r="P377" s="544"/>
      <c r="Q377" s="544"/>
    </row>
    <row r="378" spans="14:17" ht="12.75">
      <c r="N378" s="544"/>
      <c r="O378" s="544"/>
      <c r="P378" s="544"/>
      <c r="Q378" s="544"/>
    </row>
    <row r="379" spans="14:17" ht="12.75">
      <c r="N379" s="544"/>
      <c r="O379" s="544"/>
      <c r="P379" s="544"/>
      <c r="Q379" s="544"/>
    </row>
    <row r="380" spans="14:17" ht="12.75">
      <c r="N380" s="544"/>
      <c r="O380" s="544"/>
      <c r="P380" s="544"/>
      <c r="Q380" s="544"/>
    </row>
    <row r="381" spans="14:17" ht="12.75">
      <c r="N381" s="544"/>
      <c r="O381" s="544"/>
      <c r="P381" s="544"/>
      <c r="Q381" s="544"/>
    </row>
    <row r="382" spans="14:17" ht="12.75">
      <c r="N382" s="544"/>
      <c r="O382" s="544"/>
      <c r="P382" s="544"/>
      <c r="Q382" s="544"/>
    </row>
    <row r="383" spans="14:17" ht="12.75">
      <c r="N383" s="544"/>
      <c r="O383" s="544"/>
      <c r="P383" s="544"/>
      <c r="Q383" s="544"/>
    </row>
    <row r="384" spans="14:17" ht="12.75">
      <c r="N384" s="544"/>
      <c r="O384" s="544"/>
      <c r="P384" s="544"/>
      <c r="Q384" s="544"/>
    </row>
    <row r="385" spans="14:17" ht="12.75">
      <c r="N385" s="544"/>
      <c r="O385" s="544"/>
      <c r="P385" s="544"/>
      <c r="Q385" s="544"/>
    </row>
    <row r="386" spans="14:17" ht="12.75">
      <c r="N386" s="544"/>
      <c r="O386" s="544"/>
      <c r="P386" s="544"/>
      <c r="Q386" s="544"/>
    </row>
    <row r="387" spans="14:17" ht="12.75">
      <c r="N387" s="544"/>
      <c r="O387" s="544"/>
      <c r="P387" s="544"/>
      <c r="Q387" s="544"/>
    </row>
    <row r="388" spans="14:17" ht="12.75">
      <c r="N388" s="544"/>
      <c r="O388" s="544"/>
      <c r="P388" s="544"/>
      <c r="Q388" s="544"/>
    </row>
    <row r="389" spans="14:17" ht="12.75">
      <c r="N389" s="544"/>
      <c r="O389" s="544"/>
      <c r="P389" s="544"/>
      <c r="Q389" s="544"/>
    </row>
    <row r="390" spans="14:17" ht="12.75">
      <c r="N390" s="544"/>
      <c r="O390" s="544"/>
      <c r="P390" s="544"/>
      <c r="Q390" s="544"/>
    </row>
    <row r="391" spans="14:17" ht="12.75">
      <c r="N391" s="544"/>
      <c r="O391" s="544"/>
      <c r="P391" s="544"/>
      <c r="Q391" s="544"/>
    </row>
    <row r="392" spans="14:17" ht="12.75">
      <c r="N392" s="544"/>
      <c r="O392" s="544"/>
      <c r="P392" s="544"/>
      <c r="Q392" s="544"/>
    </row>
    <row r="393" spans="14:17" ht="12.75">
      <c r="N393" s="544"/>
      <c r="O393" s="544"/>
      <c r="P393" s="544"/>
      <c r="Q393" s="544"/>
    </row>
    <row r="394" spans="14:17" ht="12.75">
      <c r="N394" s="544"/>
      <c r="O394" s="544"/>
      <c r="P394" s="544"/>
      <c r="Q394" s="544"/>
    </row>
    <row r="395" spans="14:17" ht="12.75">
      <c r="N395" s="544"/>
      <c r="O395" s="544"/>
      <c r="P395" s="544"/>
      <c r="Q395" s="544"/>
    </row>
    <row r="396" spans="14:17" ht="12.75">
      <c r="N396" s="544"/>
      <c r="O396" s="544"/>
      <c r="P396" s="544"/>
      <c r="Q396" s="544"/>
    </row>
    <row r="397" spans="14:17" ht="12.75">
      <c r="N397" s="544"/>
      <c r="O397" s="544"/>
      <c r="P397" s="544"/>
      <c r="Q397" s="544"/>
    </row>
    <row r="398" spans="14:17" ht="12.75">
      <c r="N398" s="544"/>
      <c r="O398" s="544"/>
      <c r="P398" s="544"/>
      <c r="Q398" s="544"/>
    </row>
    <row r="399" spans="14:17" ht="12.75">
      <c r="N399" s="544"/>
      <c r="O399" s="544"/>
      <c r="P399" s="544"/>
      <c r="Q399" s="544"/>
    </row>
    <row r="400" spans="14:17" ht="12.75">
      <c r="N400" s="544"/>
      <c r="O400" s="544"/>
      <c r="P400" s="544"/>
      <c r="Q400" s="544"/>
    </row>
    <row r="401" spans="14:17" ht="12.75">
      <c r="N401" s="544"/>
      <c r="O401" s="544"/>
      <c r="P401" s="544"/>
      <c r="Q401" s="544"/>
    </row>
    <row r="402" spans="14:17" ht="12.75">
      <c r="N402" s="544"/>
      <c r="O402" s="544"/>
      <c r="P402" s="544"/>
      <c r="Q402" s="544"/>
    </row>
    <row r="403" spans="14:17" ht="12.75">
      <c r="N403" s="544"/>
      <c r="O403" s="544"/>
      <c r="P403" s="544"/>
      <c r="Q403" s="544"/>
    </row>
    <row r="404" spans="14:17" ht="12.75">
      <c r="N404" s="544"/>
      <c r="O404" s="544"/>
      <c r="P404" s="544"/>
      <c r="Q404" s="544"/>
    </row>
    <row r="405" spans="14:17" ht="12.75">
      <c r="N405" s="544"/>
      <c r="O405" s="544"/>
      <c r="P405" s="544"/>
      <c r="Q405" s="544"/>
    </row>
    <row r="406" spans="14:17" ht="12.75">
      <c r="N406" s="544"/>
      <c r="O406" s="544"/>
      <c r="P406" s="544"/>
      <c r="Q406" s="544"/>
    </row>
    <row r="407" spans="14:17" ht="12.75">
      <c r="N407" s="544"/>
      <c r="O407" s="544"/>
      <c r="P407" s="544"/>
      <c r="Q407" s="544"/>
    </row>
    <row r="408" spans="14:17" ht="12.75">
      <c r="N408" s="544"/>
      <c r="O408" s="544"/>
      <c r="P408" s="544"/>
      <c r="Q408" s="544"/>
    </row>
    <row r="409" spans="14:17" ht="12.75">
      <c r="N409" s="544"/>
      <c r="O409" s="544"/>
      <c r="P409" s="544"/>
      <c r="Q409" s="544"/>
    </row>
    <row r="410" spans="14:17" ht="12.75">
      <c r="N410" s="544"/>
      <c r="O410" s="544"/>
      <c r="P410" s="544"/>
      <c r="Q410" s="544"/>
    </row>
    <row r="411" spans="14:17" ht="12.75">
      <c r="N411" s="544"/>
      <c r="O411" s="544"/>
      <c r="P411" s="544"/>
      <c r="Q411" s="544"/>
    </row>
    <row r="412" spans="14:17" ht="12.75">
      <c r="N412" s="544"/>
      <c r="O412" s="544"/>
      <c r="P412" s="544"/>
      <c r="Q412" s="544"/>
    </row>
    <row r="413" spans="14:17" ht="12.75">
      <c r="N413" s="544"/>
      <c r="O413" s="544"/>
      <c r="P413" s="544"/>
      <c r="Q413" s="544"/>
    </row>
    <row r="414" spans="14:17" ht="12.75">
      <c r="N414" s="544"/>
      <c r="O414" s="544"/>
      <c r="P414" s="544"/>
      <c r="Q414" s="544"/>
    </row>
  </sheetData>
  <sheetProtection/>
  <mergeCells count="46">
    <mergeCell ref="A111:B111"/>
    <mergeCell ref="A114:B114"/>
    <mergeCell ref="A120:M120"/>
    <mergeCell ref="A172:M172"/>
    <mergeCell ref="J130:M130"/>
    <mergeCell ref="K131:L131"/>
    <mergeCell ref="A164:B164"/>
    <mergeCell ref="A121:M121"/>
    <mergeCell ref="I6:M6"/>
    <mergeCell ref="I9:M9"/>
    <mergeCell ref="K15:L15"/>
    <mergeCell ref="A57:B57"/>
    <mergeCell ref="K74:L74"/>
    <mergeCell ref="D73:F73"/>
    <mergeCell ref="A63:M63"/>
    <mergeCell ref="A64:M64"/>
    <mergeCell ref="D257:E257"/>
    <mergeCell ref="F257:G257"/>
    <mergeCell ref="D182:F182"/>
    <mergeCell ref="J182:M182"/>
    <mergeCell ref="K225:L225"/>
    <mergeCell ref="A3:M3"/>
    <mergeCell ref="A4:M4"/>
    <mergeCell ref="D14:F14"/>
    <mergeCell ref="J14:M14"/>
    <mergeCell ref="I7:M7"/>
    <mergeCell ref="A173:M173"/>
    <mergeCell ref="D130:F130"/>
    <mergeCell ref="J73:M73"/>
    <mergeCell ref="I260:L260"/>
    <mergeCell ref="K183:L183"/>
    <mergeCell ref="A209:B209"/>
    <mergeCell ref="A212:B212"/>
    <mergeCell ref="B223:E223"/>
    <mergeCell ref="D224:F224"/>
    <mergeCell ref="J224:M224"/>
    <mergeCell ref="A231:B231"/>
    <mergeCell ref="A232:B232"/>
    <mergeCell ref="I270:L270"/>
    <mergeCell ref="B272:G274"/>
    <mergeCell ref="J264:L264"/>
    <mergeCell ref="J265:L265"/>
    <mergeCell ref="J266:L266"/>
    <mergeCell ref="J267:L267"/>
    <mergeCell ref="J268:L268"/>
    <mergeCell ref="J269:L269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landscape" paperSize="9" scale="75" r:id="rId1"/>
  <rowBreaks count="8" manualBreakCount="8">
    <brk id="44" max="255" man="1"/>
    <brk id="57" max="255" man="1"/>
    <brk id="101" max="255" man="1"/>
    <brk id="118" max="255" man="1"/>
    <brk id="156" max="255" man="1"/>
    <brk id="170" max="255" man="1"/>
    <brk id="222" max="255" man="1"/>
    <brk id="25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X282"/>
  <sheetViews>
    <sheetView zoomScale="90" zoomScaleNormal="90" zoomScalePageLayoutView="0" workbookViewId="0" topLeftCell="A223">
      <selection activeCell="D108" sqref="D108:F108"/>
    </sheetView>
  </sheetViews>
  <sheetFormatPr defaultColWidth="9.140625" defaultRowHeight="12.75"/>
  <cols>
    <col min="1" max="1" width="3.421875" style="0" customWidth="1"/>
    <col min="2" max="2" width="46.8515625" style="0" customWidth="1"/>
    <col min="3" max="3" width="6.7109375" style="0" customWidth="1"/>
    <col min="4" max="4" width="9.140625" style="0" customWidth="1"/>
    <col min="5" max="5" width="13.421875" style="0" customWidth="1"/>
    <col min="6" max="8" width="9.140625" style="0" customWidth="1"/>
    <col min="9" max="9" width="12.00390625" style="0" customWidth="1"/>
    <col min="10" max="11" width="9.140625" style="0" customWidth="1"/>
    <col min="12" max="12" width="13.140625" style="0" customWidth="1"/>
    <col min="13" max="13" width="5.57421875" style="0" customWidth="1"/>
  </cols>
  <sheetData>
    <row r="1" spans="1:18" ht="12.75">
      <c r="A1" s="544"/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</row>
    <row r="2" spans="1:18" ht="15.75">
      <c r="A2" s="1155" t="s">
        <v>85</v>
      </c>
      <c r="B2" s="1156"/>
      <c r="C2" s="1156"/>
      <c r="D2" s="1156"/>
      <c r="E2" s="1156"/>
      <c r="F2" s="1156"/>
      <c r="G2" s="1156"/>
      <c r="H2" s="1156"/>
      <c r="I2" s="1156"/>
      <c r="J2" s="1156"/>
      <c r="K2" s="1156"/>
      <c r="L2" s="1156"/>
      <c r="M2" s="1156"/>
      <c r="N2" s="544"/>
      <c r="O2" s="544"/>
      <c r="P2" s="544"/>
      <c r="Q2" s="544"/>
      <c r="R2" s="544"/>
    </row>
    <row r="3" spans="1:18" ht="15.75">
      <c r="A3" s="1155" t="s">
        <v>268</v>
      </c>
      <c r="B3" s="1155"/>
      <c r="C3" s="1155"/>
      <c r="D3" s="1155"/>
      <c r="E3" s="1155"/>
      <c r="F3" s="1155"/>
      <c r="G3" s="1155"/>
      <c r="H3" s="1155"/>
      <c r="I3" s="1155"/>
      <c r="J3" s="1155"/>
      <c r="K3" s="1155"/>
      <c r="L3" s="1155"/>
      <c r="M3" s="1155"/>
      <c r="N3" s="544"/>
      <c r="O3" s="544"/>
      <c r="P3" s="544"/>
      <c r="Q3" s="544"/>
      <c r="R3" s="544"/>
    </row>
    <row r="4" spans="1:18" ht="15.75">
      <c r="A4" s="708"/>
      <c r="B4" s="708"/>
      <c r="C4" s="708"/>
      <c r="D4" s="708"/>
      <c r="E4" s="709"/>
      <c r="F4" s="708"/>
      <c r="G4" s="708"/>
      <c r="H4" s="708"/>
      <c r="I4" s="708"/>
      <c r="J4" s="708"/>
      <c r="K4" s="708"/>
      <c r="L4" s="708"/>
      <c r="M4" s="708"/>
      <c r="N4" s="544"/>
      <c r="O4" s="544"/>
      <c r="P4" s="544"/>
      <c r="Q4" s="544"/>
      <c r="R4" s="544"/>
    </row>
    <row r="5" spans="1:18" ht="15.75">
      <c r="A5" s="708"/>
      <c r="B5" s="708"/>
      <c r="C5" s="708"/>
      <c r="D5" s="708"/>
      <c r="E5" s="708"/>
      <c r="F5" s="708"/>
      <c r="G5" s="709"/>
      <c r="H5" s="709"/>
      <c r="I5" s="709"/>
      <c r="J5" s="709"/>
      <c r="K5" s="709"/>
      <c r="L5" s="709"/>
      <c r="M5" s="709"/>
      <c r="N5" s="544"/>
      <c r="O5" s="544"/>
      <c r="P5" s="544"/>
      <c r="Q5" s="544"/>
      <c r="R5" s="544"/>
    </row>
    <row r="6" spans="1:18" ht="12.75">
      <c r="A6" s="710"/>
      <c r="B6" s="727" t="s">
        <v>86</v>
      </c>
      <c r="C6" s="712"/>
      <c r="D6" s="710"/>
      <c r="E6" s="710"/>
      <c r="F6" s="710"/>
      <c r="G6" s="710"/>
      <c r="H6" s="710"/>
      <c r="I6" s="1158" t="s">
        <v>235</v>
      </c>
      <c r="J6" s="1158"/>
      <c r="K6" s="1158"/>
      <c r="L6" s="1158"/>
      <c r="M6" s="1158"/>
      <c r="N6" s="544"/>
      <c r="O6" s="544"/>
      <c r="P6" s="544"/>
      <c r="Q6" s="544"/>
      <c r="R6" s="544"/>
    </row>
    <row r="7" spans="1:18" ht="12.75">
      <c r="A7" s="544"/>
      <c r="B7" s="340" t="s">
        <v>180</v>
      </c>
      <c r="C7" s="544"/>
      <c r="D7" s="544"/>
      <c r="E7" s="544"/>
      <c r="F7" s="544"/>
      <c r="G7" s="544"/>
      <c r="H7" s="544"/>
      <c r="I7" s="917" t="s">
        <v>209</v>
      </c>
      <c r="J7" s="917"/>
      <c r="K7" s="917"/>
      <c r="L7" s="917"/>
      <c r="M7" s="917"/>
      <c r="N7" s="544"/>
      <c r="O7" s="544"/>
      <c r="P7" s="544"/>
      <c r="Q7" s="544"/>
      <c r="R7" s="544"/>
    </row>
    <row r="8" spans="1:18" ht="12.75">
      <c r="A8" s="544"/>
      <c r="B8" s="728" t="s">
        <v>131</v>
      </c>
      <c r="C8" s="544"/>
      <c r="D8" s="544"/>
      <c r="E8" s="544"/>
      <c r="F8" s="544"/>
      <c r="G8" s="544"/>
      <c r="H8" s="544"/>
      <c r="I8" s="1160" t="s">
        <v>244</v>
      </c>
      <c r="J8" s="1160"/>
      <c r="K8" s="1160"/>
      <c r="L8" s="1160"/>
      <c r="M8" s="1160"/>
      <c r="N8" s="544"/>
      <c r="O8" s="544"/>
      <c r="P8" s="544"/>
      <c r="Q8" s="544"/>
      <c r="R8" s="544"/>
    </row>
    <row r="9" spans="1:18" ht="12.75">
      <c r="A9" s="544"/>
      <c r="B9" s="728" t="s">
        <v>132</v>
      </c>
      <c r="C9" s="544"/>
      <c r="D9" s="544"/>
      <c r="E9" s="544"/>
      <c r="F9" s="544"/>
      <c r="G9" s="544"/>
      <c r="H9" s="544"/>
      <c r="I9" s="544"/>
      <c r="J9" s="544"/>
      <c r="K9" s="544"/>
      <c r="L9" s="544"/>
      <c r="M9" s="544"/>
      <c r="N9" s="544"/>
      <c r="O9" s="544"/>
      <c r="P9" s="544"/>
      <c r="Q9" s="544"/>
      <c r="R9" s="544"/>
    </row>
    <row r="10" spans="1:18" ht="12.75">
      <c r="A10" s="544"/>
      <c r="B10" s="728" t="s">
        <v>89</v>
      </c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4"/>
      <c r="O10" s="544"/>
      <c r="P10" s="544"/>
      <c r="Q10" s="544"/>
      <c r="R10" s="544"/>
    </row>
    <row r="11" spans="1:18" ht="12.75">
      <c r="A11" s="544"/>
      <c r="B11" s="544"/>
      <c r="C11" s="544"/>
      <c r="D11" s="544"/>
      <c r="E11" s="544"/>
      <c r="F11" s="544"/>
      <c r="G11" s="544"/>
      <c r="H11" s="544"/>
      <c r="I11" s="544"/>
      <c r="J11" s="544"/>
      <c r="K11" s="544"/>
      <c r="L11" s="544"/>
      <c r="M11" s="544"/>
      <c r="N11" s="544"/>
      <c r="O11" s="544"/>
      <c r="P11" s="544"/>
      <c r="Q11" s="544"/>
      <c r="R11" s="544"/>
    </row>
    <row r="12" spans="1:18" ht="13.5" thickBot="1">
      <c r="A12" s="544"/>
      <c r="B12" s="714" t="s">
        <v>103</v>
      </c>
      <c r="C12" s="544"/>
      <c r="D12" s="544"/>
      <c r="E12" s="544"/>
      <c r="F12" s="544"/>
      <c r="G12" s="565"/>
      <c r="H12" s="544"/>
      <c r="I12" s="544"/>
      <c r="J12" s="544"/>
      <c r="K12" s="544"/>
      <c r="L12" s="544"/>
      <c r="M12" s="544"/>
      <c r="N12" s="544"/>
      <c r="O12" s="544"/>
      <c r="P12" s="544"/>
      <c r="Q12" s="544"/>
      <c r="R12" s="544"/>
    </row>
    <row r="13" spans="1:18" ht="12.75">
      <c r="A13" s="65" t="s">
        <v>0</v>
      </c>
      <c r="B13" s="66"/>
      <c r="C13" s="73"/>
      <c r="D13" s="1111" t="s">
        <v>46</v>
      </c>
      <c r="E13" s="1112"/>
      <c r="F13" s="1112"/>
      <c r="G13" s="96" t="s">
        <v>34</v>
      </c>
      <c r="H13" s="3" t="s">
        <v>1</v>
      </c>
      <c r="I13" s="75" t="s">
        <v>39</v>
      </c>
      <c r="J13" s="1161" t="s">
        <v>49</v>
      </c>
      <c r="K13" s="1162"/>
      <c r="L13" s="1162"/>
      <c r="M13" s="1163"/>
      <c r="N13" s="544"/>
      <c r="O13" s="544"/>
      <c r="P13" s="544"/>
      <c r="Q13" s="544"/>
      <c r="R13" s="544"/>
    </row>
    <row r="14" spans="1:18" ht="12.75">
      <c r="A14" s="74"/>
      <c r="B14" s="67" t="s">
        <v>10</v>
      </c>
      <c r="C14" s="131" t="s">
        <v>37</v>
      </c>
      <c r="D14" s="78" t="s">
        <v>2</v>
      </c>
      <c r="E14" s="17" t="s">
        <v>43</v>
      </c>
      <c r="F14" s="81" t="s">
        <v>22</v>
      </c>
      <c r="G14" s="93" t="s">
        <v>47</v>
      </c>
      <c r="H14" s="7" t="s">
        <v>45</v>
      </c>
      <c r="I14" s="76" t="s">
        <v>40</v>
      </c>
      <c r="J14" s="166" t="s">
        <v>2</v>
      </c>
      <c r="K14" s="1116" t="s">
        <v>50</v>
      </c>
      <c r="L14" s="1116"/>
      <c r="M14" s="70" t="s">
        <v>152</v>
      </c>
      <c r="N14" s="544"/>
      <c r="O14" s="544"/>
      <c r="P14" s="544"/>
      <c r="Q14" s="544"/>
      <c r="R14" s="544"/>
    </row>
    <row r="15" spans="1:18" ht="12.75">
      <c r="A15" s="4"/>
      <c r="B15" s="67" t="s">
        <v>3</v>
      </c>
      <c r="C15" s="80"/>
      <c r="D15" s="55"/>
      <c r="E15" s="17" t="s">
        <v>11</v>
      </c>
      <c r="F15" s="38" t="s">
        <v>28</v>
      </c>
      <c r="G15" s="94" t="s">
        <v>68</v>
      </c>
      <c r="H15" s="7"/>
      <c r="I15" s="77" t="s">
        <v>41</v>
      </c>
      <c r="J15" s="86"/>
      <c r="K15" s="84" t="s">
        <v>12</v>
      </c>
      <c r="L15" s="125" t="s">
        <v>13</v>
      </c>
      <c r="M15" s="79"/>
      <c r="N15" s="544"/>
      <c r="O15" s="544"/>
      <c r="P15" s="544"/>
      <c r="Q15" s="544"/>
      <c r="R15" s="544"/>
    </row>
    <row r="16" spans="1:18" ht="12.75">
      <c r="A16" s="55"/>
      <c r="B16" s="67"/>
      <c r="C16" s="6"/>
      <c r="D16" s="55"/>
      <c r="E16" s="17" t="s">
        <v>38</v>
      </c>
      <c r="F16" s="68" t="s">
        <v>23</v>
      </c>
      <c r="G16" s="85" t="s">
        <v>69</v>
      </c>
      <c r="H16" s="6"/>
      <c r="I16" s="76" t="s">
        <v>42</v>
      </c>
      <c r="J16" s="87"/>
      <c r="K16" s="52"/>
      <c r="L16" s="95"/>
      <c r="M16" s="39"/>
      <c r="N16" s="544"/>
      <c r="O16" s="544"/>
      <c r="P16" s="544"/>
      <c r="Q16" s="544"/>
      <c r="R16" s="544"/>
    </row>
    <row r="17" spans="1:18" ht="12.75">
      <c r="A17" s="55"/>
      <c r="B17" s="56"/>
      <c r="C17" s="37"/>
      <c r="D17" s="55"/>
      <c r="E17" s="17" t="s">
        <v>44</v>
      </c>
      <c r="F17" s="68"/>
      <c r="G17" s="85" t="s">
        <v>26</v>
      </c>
      <c r="H17" s="8"/>
      <c r="I17" s="55" t="s">
        <v>70</v>
      </c>
      <c r="J17" s="26"/>
      <c r="K17" s="52"/>
      <c r="L17" s="16"/>
      <c r="M17" s="27"/>
      <c r="N17" s="544"/>
      <c r="O17" s="544"/>
      <c r="P17" s="544"/>
      <c r="Q17" s="544"/>
      <c r="R17" s="544"/>
    </row>
    <row r="18" spans="1:18" ht="12.75">
      <c r="A18" s="55"/>
      <c r="B18" s="56"/>
      <c r="C18" s="37"/>
      <c r="D18" s="55"/>
      <c r="E18" s="17"/>
      <c r="F18" s="68"/>
      <c r="G18" s="85"/>
      <c r="H18" s="8"/>
      <c r="I18" s="55"/>
      <c r="J18" s="26"/>
      <c r="K18" s="52"/>
      <c r="L18" s="16"/>
      <c r="M18" s="27"/>
      <c r="N18" s="544"/>
      <c r="O18" s="544"/>
      <c r="P18" s="544"/>
      <c r="Q18" s="544"/>
      <c r="R18" s="544"/>
    </row>
    <row r="19" spans="1:18" ht="13.5" thickBot="1">
      <c r="A19" s="10"/>
      <c r="B19" s="43"/>
      <c r="C19" s="11"/>
      <c r="D19" s="10"/>
      <c r="E19" s="69"/>
      <c r="F19" s="82"/>
      <c r="G19" s="69"/>
      <c r="H19" s="11"/>
      <c r="I19" s="10"/>
      <c r="J19" s="28"/>
      <c r="K19" s="53"/>
      <c r="L19" s="23"/>
      <c r="M19" s="29"/>
      <c r="N19" s="544"/>
      <c r="O19" s="544"/>
      <c r="P19" s="544"/>
      <c r="Q19" s="544"/>
      <c r="R19" s="544"/>
    </row>
    <row r="20" spans="1:24" ht="13.5" thickBot="1">
      <c r="A20" s="10"/>
      <c r="B20" s="22" t="s">
        <v>36</v>
      </c>
      <c r="C20" s="36"/>
      <c r="D20" s="11"/>
      <c r="E20" s="11"/>
      <c r="F20" s="11"/>
      <c r="G20" s="11"/>
      <c r="H20" s="11"/>
      <c r="I20" s="11"/>
      <c r="J20" s="11"/>
      <c r="K20" s="11"/>
      <c r="L20" s="11"/>
      <c r="M20" s="12"/>
      <c r="N20" s="544"/>
      <c r="O20" s="544"/>
      <c r="P20" s="544"/>
      <c r="Q20" s="544"/>
      <c r="R20" s="544"/>
      <c r="V20" s="544"/>
      <c r="W20" s="544"/>
      <c r="X20" s="544"/>
    </row>
    <row r="21" spans="1:24" s="396" customFormat="1" ht="12.75">
      <c r="A21" s="421" t="s">
        <v>5</v>
      </c>
      <c r="B21" s="401" t="s">
        <v>188</v>
      </c>
      <c r="C21" s="401"/>
      <c r="D21" s="422"/>
      <c r="E21" s="422"/>
      <c r="F21" s="422"/>
      <c r="G21" s="422"/>
      <c r="H21" s="422"/>
      <c r="I21" s="422"/>
      <c r="J21" s="422"/>
      <c r="K21" s="422"/>
      <c r="L21" s="422"/>
      <c r="M21" s="423"/>
      <c r="N21" s="544"/>
      <c r="O21" s="544"/>
      <c r="P21" s="544"/>
      <c r="Q21" s="544"/>
      <c r="R21" s="544"/>
      <c r="S21" s="544"/>
      <c r="T21" s="544"/>
      <c r="U21" s="544"/>
      <c r="V21" s="544"/>
      <c r="W21" s="544"/>
      <c r="X21" s="544"/>
    </row>
    <row r="22" spans="1:24" ht="12.75">
      <c r="A22" s="377">
        <v>1</v>
      </c>
      <c r="B22" s="181" t="s">
        <v>120</v>
      </c>
      <c r="C22" s="184" t="s">
        <v>5</v>
      </c>
      <c r="D22" s="186">
        <v>2</v>
      </c>
      <c r="E22" s="187">
        <v>1.5</v>
      </c>
      <c r="F22" s="188">
        <v>0.5</v>
      </c>
      <c r="G22" s="188">
        <v>2</v>
      </c>
      <c r="H22" s="188" t="s">
        <v>93</v>
      </c>
      <c r="I22" s="183" t="s">
        <v>35</v>
      </c>
      <c r="J22" s="184">
        <v>30</v>
      </c>
      <c r="K22" s="247"/>
      <c r="L22" s="188">
        <v>30</v>
      </c>
      <c r="M22" s="21"/>
      <c r="N22" s="544"/>
      <c r="O22" s="544"/>
      <c r="P22" s="544"/>
      <c r="Q22" s="544"/>
      <c r="R22" s="544"/>
      <c r="S22" s="544"/>
      <c r="T22" s="544"/>
      <c r="U22" s="544"/>
      <c r="V22" s="544"/>
      <c r="W22" s="544"/>
      <c r="X22" s="544"/>
    </row>
    <row r="23" spans="1:24" ht="13.5" thickBot="1">
      <c r="A23" s="246">
        <v>2</v>
      </c>
      <c r="B23" s="181" t="s">
        <v>137</v>
      </c>
      <c r="C23" s="184" t="s">
        <v>5</v>
      </c>
      <c r="D23" s="186">
        <v>2</v>
      </c>
      <c r="E23" s="187">
        <v>1</v>
      </c>
      <c r="F23" s="188">
        <v>1</v>
      </c>
      <c r="G23" s="188">
        <v>0.5</v>
      </c>
      <c r="H23" s="188" t="s">
        <v>93</v>
      </c>
      <c r="I23" s="183" t="s">
        <v>27</v>
      </c>
      <c r="J23" s="952">
        <v>15</v>
      </c>
      <c r="K23" s="247"/>
      <c r="L23" s="953">
        <v>15</v>
      </c>
      <c r="M23" s="21"/>
      <c r="N23" s="544"/>
      <c r="O23" s="544"/>
      <c r="P23" s="544"/>
      <c r="Q23" s="544"/>
      <c r="R23" s="544"/>
      <c r="S23" s="544"/>
      <c r="T23" s="544"/>
      <c r="U23" s="544"/>
      <c r="V23" s="544"/>
      <c r="W23" s="544"/>
      <c r="X23" s="544"/>
    </row>
    <row r="24" spans="1:24" s="440" customFormat="1" ht="13.5" thickBot="1">
      <c r="A24" s="474"/>
      <c r="B24" s="473" t="s">
        <v>73</v>
      </c>
      <c r="C24" s="646"/>
      <c r="D24" s="475">
        <f>SUM(D22:D23)</f>
        <v>4</v>
      </c>
      <c r="E24" s="476">
        <f>SUM(E22:E23)</f>
        <v>2.5</v>
      </c>
      <c r="F24" s="439">
        <f>SUM(F22:F23)</f>
        <v>1.5</v>
      </c>
      <c r="G24" s="439">
        <f>SUM(G22:G23)</f>
        <v>2.5</v>
      </c>
      <c r="H24" s="477" t="s">
        <v>61</v>
      </c>
      <c r="I24" s="478" t="s">
        <v>61</v>
      </c>
      <c r="J24" s="438">
        <f>SUM(J22:J23)</f>
        <v>45</v>
      </c>
      <c r="K24" s="439"/>
      <c r="L24" s="439">
        <f>SUM(L22:L23)</f>
        <v>45</v>
      </c>
      <c r="M24" s="458"/>
      <c r="N24" s="544"/>
      <c r="O24" s="544"/>
      <c r="P24" s="544"/>
      <c r="Q24" s="544"/>
      <c r="R24" s="544"/>
      <c r="S24" s="544"/>
      <c r="T24" s="544"/>
      <c r="U24" s="544"/>
      <c r="V24" s="544"/>
      <c r="W24" s="544"/>
      <c r="X24" s="544"/>
    </row>
    <row r="25" spans="1:24" s="440" customFormat="1" ht="12.75">
      <c r="A25" s="480"/>
      <c r="B25" s="479" t="s">
        <v>168</v>
      </c>
      <c r="C25" s="480"/>
      <c r="D25" s="789">
        <f>SUM(G24)</f>
        <v>2.5</v>
      </c>
      <c r="E25" s="481"/>
      <c r="F25" s="482"/>
      <c r="G25" s="482"/>
      <c r="H25" s="483" t="s">
        <v>61</v>
      </c>
      <c r="I25" s="484" t="s">
        <v>61</v>
      </c>
      <c r="J25" s="485"/>
      <c r="K25" s="482"/>
      <c r="L25" s="482"/>
      <c r="M25" s="448"/>
      <c r="N25" s="544"/>
      <c r="O25" s="544"/>
      <c r="P25" s="544"/>
      <c r="Q25" s="544"/>
      <c r="R25" s="544"/>
      <c r="S25" s="544"/>
      <c r="T25" s="544"/>
      <c r="U25" s="544"/>
      <c r="V25" s="544"/>
      <c r="W25" s="544"/>
      <c r="X25" s="544"/>
    </row>
    <row r="26" spans="1:24" s="440" customFormat="1" ht="13.5" thickBot="1">
      <c r="A26" s="487"/>
      <c r="B26" s="486" t="s">
        <v>169</v>
      </c>
      <c r="C26" s="487"/>
      <c r="D26" s="790">
        <v>2</v>
      </c>
      <c r="E26" s="489"/>
      <c r="F26" s="490"/>
      <c r="G26" s="490"/>
      <c r="H26" s="491" t="s">
        <v>61</v>
      </c>
      <c r="I26" s="492" t="s">
        <v>61</v>
      </c>
      <c r="J26" s="891">
        <v>30</v>
      </c>
      <c r="K26" s="490"/>
      <c r="L26" s="490"/>
      <c r="M26" s="456"/>
      <c r="N26" s="544"/>
      <c r="O26" s="544"/>
      <c r="P26" s="544"/>
      <c r="Q26" s="544"/>
      <c r="R26" s="544"/>
      <c r="S26" s="544"/>
      <c r="T26" s="544"/>
      <c r="U26" s="544"/>
      <c r="V26" s="544"/>
      <c r="W26" s="544"/>
      <c r="X26" s="544"/>
    </row>
    <row r="27" spans="1:24" s="396" customFormat="1" ht="13.5" thickBot="1">
      <c r="A27" s="626" t="s">
        <v>6</v>
      </c>
      <c r="B27" s="424" t="s">
        <v>189</v>
      </c>
      <c r="C27" s="424"/>
      <c r="D27" s="424"/>
      <c r="E27" s="424"/>
      <c r="F27" s="408"/>
      <c r="G27" s="510"/>
      <c r="H27" s="408"/>
      <c r="I27" s="408"/>
      <c r="J27" s="408"/>
      <c r="K27" s="408"/>
      <c r="L27" s="408"/>
      <c r="M27" s="410"/>
      <c r="N27" s="544"/>
      <c r="O27" s="544"/>
      <c r="P27" s="544"/>
      <c r="Q27" s="544"/>
      <c r="R27" s="544"/>
      <c r="S27" s="544"/>
      <c r="T27" s="544"/>
      <c r="U27" s="544"/>
      <c r="V27" s="544"/>
      <c r="W27" s="544"/>
      <c r="X27" s="544"/>
    </row>
    <row r="28" spans="1:24" ht="13.5" thickBot="1">
      <c r="A28" s="254">
        <v>1</v>
      </c>
      <c r="B28" s="180" t="s">
        <v>94</v>
      </c>
      <c r="C28" s="176" t="s">
        <v>5</v>
      </c>
      <c r="D28" s="189">
        <v>3.5</v>
      </c>
      <c r="E28" s="190">
        <v>2.5</v>
      </c>
      <c r="F28" s="191">
        <v>1</v>
      </c>
      <c r="G28" s="191">
        <v>3</v>
      </c>
      <c r="H28" s="188" t="s">
        <v>93</v>
      </c>
      <c r="I28" s="182" t="s">
        <v>27</v>
      </c>
      <c r="J28" s="240">
        <v>60</v>
      </c>
      <c r="K28" s="199"/>
      <c r="L28" s="200">
        <v>60</v>
      </c>
      <c r="M28" s="32"/>
      <c r="N28" s="544"/>
      <c r="O28" s="544"/>
      <c r="P28" s="544"/>
      <c r="Q28" s="544"/>
      <c r="R28" s="544"/>
      <c r="S28" s="544"/>
      <c r="T28" s="544"/>
      <c r="U28" s="544"/>
      <c r="V28" s="544"/>
      <c r="W28" s="544"/>
      <c r="X28" s="544"/>
    </row>
    <row r="29" spans="1:24" s="440" customFormat="1" ht="13.5" thickBot="1">
      <c r="A29" s="474"/>
      <c r="B29" s="473" t="s">
        <v>73</v>
      </c>
      <c r="C29" s="474"/>
      <c r="D29" s="475">
        <f>SUM(D28)</f>
        <v>3.5</v>
      </c>
      <c r="E29" s="476">
        <f>SUM(E28)</f>
        <v>2.5</v>
      </c>
      <c r="F29" s="439">
        <f>SUM(F28)</f>
        <v>1</v>
      </c>
      <c r="G29" s="439">
        <f>SUM(G28)</f>
        <v>3</v>
      </c>
      <c r="H29" s="477" t="s">
        <v>61</v>
      </c>
      <c r="I29" s="478" t="s">
        <v>61</v>
      </c>
      <c r="J29" s="457">
        <v>60</v>
      </c>
      <c r="K29" s="439"/>
      <c r="L29" s="439">
        <v>60</v>
      </c>
      <c r="M29" s="458"/>
      <c r="N29" s="544"/>
      <c r="O29" s="544"/>
      <c r="P29" s="544"/>
      <c r="Q29" s="544"/>
      <c r="R29" s="544"/>
      <c r="S29" s="544"/>
      <c r="T29" s="544"/>
      <c r="U29" s="544"/>
      <c r="V29" s="544"/>
      <c r="W29" s="544"/>
      <c r="X29" s="544"/>
    </row>
    <row r="30" spans="1:24" s="440" customFormat="1" ht="12.75">
      <c r="A30" s="518"/>
      <c r="B30" s="517" t="s">
        <v>168</v>
      </c>
      <c r="C30" s="518"/>
      <c r="D30" s="642">
        <f>SUM(G29)</f>
        <v>3</v>
      </c>
      <c r="E30" s="519"/>
      <c r="F30" s="520"/>
      <c r="G30" s="520"/>
      <c r="H30" s="521" t="s">
        <v>61</v>
      </c>
      <c r="I30" s="522" t="s">
        <v>61</v>
      </c>
      <c r="J30" s="523"/>
      <c r="K30" s="520"/>
      <c r="L30" s="520"/>
      <c r="M30" s="466"/>
      <c r="N30" s="544"/>
      <c r="O30" s="544"/>
      <c r="P30" s="544"/>
      <c r="Q30" s="544"/>
      <c r="R30" s="544"/>
      <c r="S30" s="544"/>
      <c r="T30" s="544"/>
      <c r="U30" s="544"/>
      <c r="V30" s="544"/>
      <c r="W30" s="544"/>
      <c r="X30" s="544"/>
    </row>
    <row r="31" spans="1:24" s="440" customFormat="1" ht="13.5" thickBot="1">
      <c r="A31" s="647"/>
      <c r="B31" s="524" t="s">
        <v>169</v>
      </c>
      <c r="C31" s="525"/>
      <c r="D31" s="526"/>
      <c r="E31" s="526"/>
      <c r="F31" s="526"/>
      <c r="G31" s="526"/>
      <c r="H31" s="526" t="s">
        <v>61</v>
      </c>
      <c r="I31" s="527" t="s">
        <v>61</v>
      </c>
      <c r="J31" s="528"/>
      <c r="K31" s="526"/>
      <c r="L31" s="526"/>
      <c r="M31" s="471"/>
      <c r="N31" s="544"/>
      <c r="O31" s="544"/>
      <c r="P31" s="544"/>
      <c r="Q31" s="544"/>
      <c r="R31" s="544"/>
      <c r="S31" s="544"/>
      <c r="T31" s="544"/>
      <c r="U31" s="544"/>
      <c r="V31" s="544"/>
      <c r="W31" s="544"/>
      <c r="X31" s="544"/>
    </row>
    <row r="32" spans="1:24" s="396" customFormat="1" ht="13.5" thickBot="1">
      <c r="A32" s="626" t="s">
        <v>7</v>
      </c>
      <c r="B32" s="424" t="s">
        <v>190</v>
      </c>
      <c r="C32" s="424"/>
      <c r="D32" s="408"/>
      <c r="E32" s="408"/>
      <c r="F32" s="408"/>
      <c r="G32" s="510"/>
      <c r="H32" s="408"/>
      <c r="I32" s="408"/>
      <c r="J32" s="408"/>
      <c r="K32" s="408"/>
      <c r="L32" s="408"/>
      <c r="M32" s="410"/>
      <c r="N32" s="544"/>
      <c r="O32" s="544"/>
      <c r="P32" s="544"/>
      <c r="Q32" s="544"/>
      <c r="R32" s="544"/>
      <c r="S32" s="544"/>
      <c r="T32" s="544"/>
      <c r="U32" s="544"/>
      <c r="V32" s="544"/>
      <c r="W32" s="544"/>
      <c r="X32" s="544"/>
    </row>
    <row r="33" spans="1:24" ht="12.75">
      <c r="A33" s="281">
        <v>1</v>
      </c>
      <c r="B33" s="180" t="s">
        <v>133</v>
      </c>
      <c r="C33" s="176" t="s">
        <v>5</v>
      </c>
      <c r="D33" s="189">
        <v>2</v>
      </c>
      <c r="E33" s="190">
        <v>1</v>
      </c>
      <c r="F33" s="191">
        <v>1</v>
      </c>
      <c r="G33" s="191">
        <v>1</v>
      </c>
      <c r="H33" s="191" t="s">
        <v>93</v>
      </c>
      <c r="I33" s="276" t="s">
        <v>27</v>
      </c>
      <c r="J33" s="362">
        <v>15</v>
      </c>
      <c r="K33" s="282"/>
      <c r="L33" s="363">
        <v>15</v>
      </c>
      <c r="M33" s="111"/>
      <c r="N33" s="544"/>
      <c r="O33" s="544"/>
      <c r="P33" s="544"/>
      <c r="Q33" s="544"/>
      <c r="R33" s="544"/>
      <c r="S33" s="544"/>
      <c r="T33" s="544"/>
      <c r="U33" s="544"/>
      <c r="V33" s="544"/>
      <c r="W33" s="544"/>
      <c r="X33" s="544"/>
    </row>
    <row r="34" spans="1:24" ht="13.5" thickBot="1">
      <c r="A34" s="181">
        <v>2</v>
      </c>
      <c r="B34" s="180" t="s">
        <v>134</v>
      </c>
      <c r="C34" s="176" t="s">
        <v>5</v>
      </c>
      <c r="D34" s="189">
        <v>2</v>
      </c>
      <c r="E34" s="190">
        <v>1</v>
      </c>
      <c r="F34" s="191">
        <v>1</v>
      </c>
      <c r="G34" s="191">
        <v>0.5</v>
      </c>
      <c r="H34" s="191" t="s">
        <v>100</v>
      </c>
      <c r="I34" s="183" t="s">
        <v>27</v>
      </c>
      <c r="J34" s="184">
        <v>15</v>
      </c>
      <c r="K34" s="188">
        <v>15</v>
      </c>
      <c r="L34" s="248"/>
      <c r="M34" s="21"/>
      <c r="N34" s="544"/>
      <c r="O34" s="544"/>
      <c r="P34" s="544"/>
      <c r="Q34" s="544"/>
      <c r="R34" s="544"/>
      <c r="S34" s="544"/>
      <c r="T34" s="544"/>
      <c r="U34" s="544"/>
      <c r="V34" s="544"/>
      <c r="W34" s="544"/>
      <c r="X34" s="544"/>
    </row>
    <row r="35" spans="1:24" s="440" customFormat="1" ht="13.5" thickBot="1">
      <c r="A35" s="474"/>
      <c r="B35" s="473" t="s">
        <v>73</v>
      </c>
      <c r="C35" s="474"/>
      <c r="D35" s="475">
        <f>SUM(D33:D34)</f>
        <v>4</v>
      </c>
      <c r="E35" s="476">
        <f>SUM(E33:E34)</f>
        <v>2</v>
      </c>
      <c r="F35" s="439">
        <f>SUM(F33:F34)</f>
        <v>2</v>
      </c>
      <c r="G35" s="439">
        <f>SUM(G33:G34)</f>
        <v>1.5</v>
      </c>
      <c r="H35" s="477" t="s">
        <v>61</v>
      </c>
      <c r="I35" s="478" t="s">
        <v>61</v>
      </c>
      <c r="J35" s="438">
        <f>SUM(J33:J34)</f>
        <v>30</v>
      </c>
      <c r="K35" s="439">
        <f>SUM(K33:K34)</f>
        <v>15</v>
      </c>
      <c r="L35" s="439">
        <v>15</v>
      </c>
      <c r="M35" s="458"/>
      <c r="N35" s="544"/>
      <c r="O35" s="544"/>
      <c r="P35" s="544"/>
      <c r="Q35" s="544"/>
      <c r="R35" s="544"/>
      <c r="S35" s="544"/>
      <c r="T35" s="544"/>
      <c r="U35" s="544"/>
      <c r="V35" s="544"/>
      <c r="W35" s="544"/>
      <c r="X35" s="544"/>
    </row>
    <row r="36" spans="1:24" s="440" customFormat="1" ht="12.75">
      <c r="A36" s="480"/>
      <c r="B36" s="479" t="s">
        <v>168</v>
      </c>
      <c r="C36" s="480"/>
      <c r="D36" s="789">
        <f>SUM(G35)</f>
        <v>1.5</v>
      </c>
      <c r="E36" s="481"/>
      <c r="F36" s="482"/>
      <c r="G36" s="482"/>
      <c r="H36" s="483" t="s">
        <v>61</v>
      </c>
      <c r="I36" s="484" t="s">
        <v>61</v>
      </c>
      <c r="J36" s="485"/>
      <c r="K36" s="482"/>
      <c r="L36" s="482"/>
      <c r="M36" s="448"/>
      <c r="N36" s="544"/>
      <c r="O36" s="544"/>
      <c r="P36" s="544"/>
      <c r="Q36" s="544"/>
      <c r="R36" s="544"/>
      <c r="S36" s="544"/>
      <c r="T36" s="544"/>
      <c r="U36" s="544"/>
      <c r="V36" s="544"/>
      <c r="W36" s="544"/>
      <c r="X36" s="544"/>
    </row>
    <row r="37" spans="1:24" s="440" customFormat="1" ht="13.5" thickBot="1">
      <c r="A37" s="893"/>
      <c r="B37" s="894" t="s">
        <v>169</v>
      </c>
      <c r="C37" s="893"/>
      <c r="D37" s="895"/>
      <c r="E37" s="896"/>
      <c r="F37" s="526"/>
      <c r="G37" s="526"/>
      <c r="H37" s="526" t="s">
        <v>61</v>
      </c>
      <c r="I37" s="527" t="s">
        <v>61</v>
      </c>
      <c r="J37" s="897"/>
      <c r="K37" s="526"/>
      <c r="L37" s="526"/>
      <c r="M37" s="471"/>
      <c r="N37" s="544"/>
      <c r="O37" s="544"/>
      <c r="P37" s="544"/>
      <c r="Q37" s="544"/>
      <c r="R37" s="544"/>
      <c r="S37" s="544"/>
      <c r="T37" s="544"/>
      <c r="U37" s="544"/>
      <c r="V37" s="544"/>
      <c r="W37" s="544"/>
      <c r="X37" s="544"/>
    </row>
    <row r="38" spans="1:24" s="396" customFormat="1" ht="13.5" thickBot="1">
      <c r="A38" s="626" t="s">
        <v>8</v>
      </c>
      <c r="B38" s="424" t="s">
        <v>191</v>
      </c>
      <c r="C38" s="424"/>
      <c r="D38" s="408"/>
      <c r="E38" s="408"/>
      <c r="F38" s="408"/>
      <c r="G38" s="510"/>
      <c r="H38" s="408"/>
      <c r="I38" s="408"/>
      <c r="J38" s="408"/>
      <c r="K38" s="408"/>
      <c r="L38" s="408"/>
      <c r="M38" s="410"/>
      <c r="N38" s="544"/>
      <c r="O38" s="544"/>
      <c r="P38" s="544"/>
      <c r="Q38" s="544"/>
      <c r="R38" s="544"/>
      <c r="S38" s="544"/>
      <c r="T38" s="544"/>
      <c r="U38" s="544"/>
      <c r="V38" s="544"/>
      <c r="W38" s="544"/>
      <c r="X38" s="544"/>
    </row>
    <row r="39" spans="1:24" ht="13.5" thickBot="1">
      <c r="A39" s="331">
        <v>1</v>
      </c>
      <c r="B39" s="249" t="s">
        <v>129</v>
      </c>
      <c r="C39" s="179" t="s">
        <v>5</v>
      </c>
      <c r="D39" s="186">
        <v>2</v>
      </c>
      <c r="E39" s="187">
        <v>1</v>
      </c>
      <c r="F39" s="188">
        <v>1</v>
      </c>
      <c r="G39" s="188">
        <v>1</v>
      </c>
      <c r="H39" s="188" t="s">
        <v>93</v>
      </c>
      <c r="I39" s="248" t="s">
        <v>35</v>
      </c>
      <c r="J39" s="184">
        <v>15</v>
      </c>
      <c r="K39" s="188"/>
      <c r="L39" s="188">
        <v>15</v>
      </c>
      <c r="M39" s="21"/>
      <c r="N39" s="544"/>
      <c r="O39" s="544"/>
      <c r="P39" s="544"/>
      <c r="Q39" s="544"/>
      <c r="R39" s="544"/>
      <c r="S39" s="544"/>
      <c r="T39" s="544"/>
      <c r="U39" s="544"/>
      <c r="V39" s="544"/>
      <c r="W39" s="544"/>
      <c r="X39" s="544"/>
    </row>
    <row r="40" spans="1:24" ht="13.5" thickBot="1">
      <c r="A40" s="244">
        <v>2</v>
      </c>
      <c r="B40" s="180" t="s">
        <v>130</v>
      </c>
      <c r="C40" s="176" t="s">
        <v>5</v>
      </c>
      <c r="D40" s="189">
        <v>2</v>
      </c>
      <c r="E40" s="190">
        <v>1</v>
      </c>
      <c r="F40" s="191">
        <v>1</v>
      </c>
      <c r="G40" s="191">
        <v>1</v>
      </c>
      <c r="H40" s="188" t="s">
        <v>93</v>
      </c>
      <c r="I40" s="183" t="s">
        <v>35</v>
      </c>
      <c r="J40" s="184">
        <v>15</v>
      </c>
      <c r="K40" s="188"/>
      <c r="L40" s="248">
        <v>15</v>
      </c>
      <c r="M40" s="21"/>
      <c r="N40" s="544"/>
      <c r="O40" s="544"/>
      <c r="P40" s="544"/>
      <c r="Q40" s="544"/>
      <c r="R40" s="544"/>
      <c r="S40" s="544"/>
      <c r="T40" s="544"/>
      <c r="U40" s="544"/>
      <c r="V40" s="544"/>
      <c r="W40" s="544"/>
      <c r="X40" s="544"/>
    </row>
    <row r="41" spans="1:24" s="440" customFormat="1" ht="13.5" thickBot="1">
      <c r="A41" s="474"/>
      <c r="B41" s="473" t="s">
        <v>73</v>
      </c>
      <c r="C41" s="474"/>
      <c r="D41" s="475">
        <f>SUM(D39:D40)</f>
        <v>4</v>
      </c>
      <c r="E41" s="476">
        <f>SUM(E39:E40)</f>
        <v>2</v>
      </c>
      <c r="F41" s="439">
        <f>SUM(F39:F40)</f>
        <v>2</v>
      </c>
      <c r="G41" s="439">
        <f>SUM(G39:G40)</f>
        <v>2</v>
      </c>
      <c r="H41" s="477" t="s">
        <v>61</v>
      </c>
      <c r="I41" s="478" t="s">
        <v>61</v>
      </c>
      <c r="J41" s="438">
        <f>SUM(J39:J40)</f>
        <v>30</v>
      </c>
      <c r="K41" s="439"/>
      <c r="L41" s="439">
        <f>SUM(L39:L40)</f>
        <v>30</v>
      </c>
      <c r="M41" s="458"/>
      <c r="N41" s="544"/>
      <c r="O41" s="544"/>
      <c r="P41" s="544"/>
      <c r="Q41" s="544"/>
      <c r="R41" s="544"/>
      <c r="S41" s="544"/>
      <c r="T41" s="544"/>
      <c r="U41" s="544"/>
      <c r="V41" s="544"/>
      <c r="W41" s="544"/>
      <c r="X41" s="544"/>
    </row>
    <row r="42" spans="1:24" s="440" customFormat="1" ht="12.75">
      <c r="A42" s="480"/>
      <c r="B42" s="479" t="s">
        <v>168</v>
      </c>
      <c r="C42" s="480"/>
      <c r="D42" s="789">
        <f>SUM(G41)</f>
        <v>2</v>
      </c>
      <c r="E42" s="481"/>
      <c r="F42" s="482"/>
      <c r="G42" s="482"/>
      <c r="H42" s="483" t="s">
        <v>61</v>
      </c>
      <c r="I42" s="484" t="s">
        <v>61</v>
      </c>
      <c r="J42" s="485"/>
      <c r="K42" s="482"/>
      <c r="L42" s="482"/>
      <c r="M42" s="448"/>
      <c r="N42" s="544"/>
      <c r="O42" s="544"/>
      <c r="P42" s="544"/>
      <c r="Q42" s="544"/>
      <c r="R42" s="544"/>
      <c r="S42" s="544"/>
      <c r="T42" s="544"/>
      <c r="U42" s="544"/>
      <c r="V42" s="544"/>
      <c r="W42" s="544"/>
      <c r="X42" s="544"/>
    </row>
    <row r="43" spans="1:18" s="440" customFormat="1" ht="13.5" thickBot="1">
      <c r="A43" s="487"/>
      <c r="B43" s="486" t="s">
        <v>169</v>
      </c>
      <c r="C43" s="487"/>
      <c r="D43" s="790">
        <v>4</v>
      </c>
      <c r="E43" s="489"/>
      <c r="F43" s="490"/>
      <c r="G43" s="490"/>
      <c r="H43" s="491" t="s">
        <v>61</v>
      </c>
      <c r="I43" s="492" t="s">
        <v>61</v>
      </c>
      <c r="J43" s="891">
        <v>30</v>
      </c>
      <c r="K43" s="490"/>
      <c r="L43" s="490"/>
      <c r="M43" s="456"/>
      <c r="N43" s="544"/>
      <c r="O43" s="544"/>
      <c r="P43" s="544"/>
      <c r="Q43" s="544"/>
      <c r="R43" s="544"/>
    </row>
    <row r="44" spans="1:18" s="396" customFormat="1" ht="13.5" thickBot="1">
      <c r="A44" s="626" t="s">
        <v>56</v>
      </c>
      <c r="B44" s="424" t="s">
        <v>192</v>
      </c>
      <c r="C44" s="424"/>
      <c r="D44" s="408"/>
      <c r="E44" s="408"/>
      <c r="F44" s="408"/>
      <c r="G44" s="510"/>
      <c r="H44" s="408"/>
      <c r="I44" s="408"/>
      <c r="J44" s="408"/>
      <c r="K44" s="408"/>
      <c r="L44" s="408"/>
      <c r="M44" s="410"/>
      <c r="N44" s="544"/>
      <c r="O44" s="544"/>
      <c r="P44" s="544"/>
      <c r="Q44" s="544"/>
      <c r="R44" s="544"/>
    </row>
    <row r="45" spans="1:18" s="253" customFormat="1" ht="12.75">
      <c r="A45" s="272">
        <v>1</v>
      </c>
      <c r="B45" s="180" t="s">
        <v>245</v>
      </c>
      <c r="C45" s="176" t="s">
        <v>5</v>
      </c>
      <c r="D45" s="189">
        <v>2</v>
      </c>
      <c r="E45" s="190">
        <v>1.5</v>
      </c>
      <c r="F45" s="191">
        <v>0.5</v>
      </c>
      <c r="G45" s="191">
        <v>1.5</v>
      </c>
      <c r="H45" s="188" t="s">
        <v>174</v>
      </c>
      <c r="I45" s="188" t="s">
        <v>27</v>
      </c>
      <c r="J45" s="204">
        <v>45</v>
      </c>
      <c r="K45" s="191">
        <v>30</v>
      </c>
      <c r="L45" s="191">
        <v>15</v>
      </c>
      <c r="M45" s="182"/>
      <c r="N45" s="340"/>
      <c r="O45" s="340"/>
      <c r="P45" s="340"/>
      <c r="Q45" s="340"/>
      <c r="R45" s="340"/>
    </row>
    <row r="46" spans="1:18" s="253" customFormat="1" ht="12.75">
      <c r="A46" s="272">
        <v>2</v>
      </c>
      <c r="B46" s="180" t="s">
        <v>246</v>
      </c>
      <c r="C46" s="176" t="s">
        <v>5</v>
      </c>
      <c r="D46" s="189">
        <v>2</v>
      </c>
      <c r="E46" s="190">
        <v>1.5</v>
      </c>
      <c r="F46" s="191">
        <v>0.5</v>
      </c>
      <c r="G46" s="191">
        <v>1.5</v>
      </c>
      <c r="H46" s="188" t="s">
        <v>174</v>
      </c>
      <c r="I46" s="204" t="s">
        <v>27</v>
      </c>
      <c r="J46" s="204">
        <v>45</v>
      </c>
      <c r="K46" s="191">
        <v>30</v>
      </c>
      <c r="L46" s="191">
        <v>15</v>
      </c>
      <c r="M46" s="182"/>
      <c r="N46" s="340"/>
      <c r="O46" s="340"/>
      <c r="P46" s="340"/>
      <c r="Q46" s="340"/>
      <c r="R46" s="340"/>
    </row>
    <row r="47" spans="1:18" s="440" customFormat="1" ht="12.75">
      <c r="A47" s="272">
        <v>3</v>
      </c>
      <c r="B47" s="180" t="s">
        <v>249</v>
      </c>
      <c r="C47" s="176" t="s">
        <v>5</v>
      </c>
      <c r="D47" s="189">
        <v>3</v>
      </c>
      <c r="E47" s="190">
        <v>2</v>
      </c>
      <c r="F47" s="191">
        <v>1</v>
      </c>
      <c r="G47" s="191">
        <v>2</v>
      </c>
      <c r="H47" s="188" t="s">
        <v>93</v>
      </c>
      <c r="I47" s="204" t="s">
        <v>27</v>
      </c>
      <c r="J47" s="204">
        <v>60</v>
      </c>
      <c r="K47" s="191">
        <v>30</v>
      </c>
      <c r="L47" s="191">
        <v>30</v>
      </c>
      <c r="M47" s="182"/>
      <c r="N47" s="544"/>
      <c r="O47" s="544"/>
      <c r="P47" s="544"/>
      <c r="Q47" s="544"/>
      <c r="R47" s="544"/>
    </row>
    <row r="48" spans="1:18" s="440" customFormat="1" ht="12.75">
      <c r="A48" s="272">
        <v>4</v>
      </c>
      <c r="B48" s="180" t="s">
        <v>248</v>
      </c>
      <c r="C48" s="176" t="s">
        <v>5</v>
      </c>
      <c r="D48" s="189">
        <v>3</v>
      </c>
      <c r="E48" s="190">
        <v>2</v>
      </c>
      <c r="F48" s="191">
        <v>1</v>
      </c>
      <c r="G48" s="191">
        <v>2</v>
      </c>
      <c r="H48" s="188" t="s">
        <v>93</v>
      </c>
      <c r="I48" s="204" t="s">
        <v>27</v>
      </c>
      <c r="J48" s="204">
        <v>60</v>
      </c>
      <c r="K48" s="191">
        <v>30</v>
      </c>
      <c r="L48" s="191">
        <v>30</v>
      </c>
      <c r="M48" s="182"/>
      <c r="N48" s="544"/>
      <c r="O48" s="544"/>
      <c r="P48" s="544"/>
      <c r="Q48" s="544"/>
      <c r="R48" s="544"/>
    </row>
    <row r="49" spans="1:18" s="440" customFormat="1" ht="13.5" thickBot="1">
      <c r="A49" s="272">
        <v>5</v>
      </c>
      <c r="B49" s="180" t="s">
        <v>142</v>
      </c>
      <c r="C49" s="176" t="s">
        <v>5</v>
      </c>
      <c r="D49" s="189">
        <v>1</v>
      </c>
      <c r="E49" s="190">
        <v>0.5</v>
      </c>
      <c r="F49" s="191">
        <v>0.5</v>
      </c>
      <c r="G49" s="191">
        <v>0.5</v>
      </c>
      <c r="H49" s="188" t="s">
        <v>92</v>
      </c>
      <c r="I49" s="204" t="s">
        <v>27</v>
      </c>
      <c r="J49" s="204">
        <v>15</v>
      </c>
      <c r="K49" s="191">
        <v>15</v>
      </c>
      <c r="L49" s="191"/>
      <c r="M49" s="182"/>
      <c r="N49" s="544"/>
      <c r="O49" s="544"/>
      <c r="P49" s="544"/>
      <c r="Q49" s="544"/>
      <c r="R49" s="544"/>
    </row>
    <row r="50" spans="1:18" s="396" customFormat="1" ht="13.5" thickBot="1">
      <c r="A50" s="474"/>
      <c r="B50" s="473" t="s">
        <v>73</v>
      </c>
      <c r="C50" s="474"/>
      <c r="D50" s="475">
        <f>SUM(D45:D49)</f>
        <v>11</v>
      </c>
      <c r="E50" s="476">
        <f>SUM(E45:E49)</f>
        <v>7.5</v>
      </c>
      <c r="F50" s="439">
        <f>SUM(F45:F49)</f>
        <v>3.5</v>
      </c>
      <c r="G50" s="439">
        <f>SUM(G45:G49)</f>
        <v>7.5</v>
      </c>
      <c r="H50" s="477" t="s">
        <v>61</v>
      </c>
      <c r="I50" s="478" t="s">
        <v>61</v>
      </c>
      <c r="J50" s="438">
        <f>SUM(J45:J49)</f>
        <v>225</v>
      </c>
      <c r="K50" s="439">
        <f>SUM(K45:K49)</f>
        <v>135</v>
      </c>
      <c r="L50" s="439">
        <f>SUM(L45,L46,L47,L48)</f>
        <v>90</v>
      </c>
      <c r="M50" s="458"/>
      <c r="N50" s="544"/>
      <c r="O50" s="544"/>
      <c r="P50" s="544"/>
      <c r="Q50" s="544"/>
      <c r="R50" s="544"/>
    </row>
    <row r="51" spans="1:18" ht="12.75">
      <c r="A51" s="480"/>
      <c r="B51" s="479" t="s">
        <v>168</v>
      </c>
      <c r="C51" s="480"/>
      <c r="D51" s="789">
        <f>SUM(G50)</f>
        <v>7.5</v>
      </c>
      <c r="E51" s="481"/>
      <c r="F51" s="482"/>
      <c r="G51" s="482"/>
      <c r="H51" s="483" t="s">
        <v>61</v>
      </c>
      <c r="I51" s="484" t="s">
        <v>61</v>
      </c>
      <c r="J51" s="485"/>
      <c r="K51" s="482"/>
      <c r="L51" s="482"/>
      <c r="M51" s="534"/>
      <c r="N51" s="544"/>
      <c r="O51" s="544"/>
      <c r="P51" s="544"/>
      <c r="Q51" s="544"/>
      <c r="R51" s="544"/>
    </row>
    <row r="52" spans="1:18" ht="13.5" thickBot="1">
      <c r="A52" s="487"/>
      <c r="B52" s="486" t="s">
        <v>169</v>
      </c>
      <c r="C52" s="487"/>
      <c r="D52" s="488"/>
      <c r="E52" s="489"/>
      <c r="F52" s="490"/>
      <c r="G52" s="490"/>
      <c r="H52" s="491" t="s">
        <v>61</v>
      </c>
      <c r="I52" s="492" t="s">
        <v>61</v>
      </c>
      <c r="J52" s="493"/>
      <c r="K52" s="490"/>
      <c r="L52" s="490"/>
      <c r="M52" s="535"/>
      <c r="N52" s="544"/>
      <c r="O52" s="544"/>
      <c r="P52" s="544"/>
      <c r="Q52" s="544"/>
      <c r="R52" s="544"/>
    </row>
    <row r="53" spans="1:18" s="396" customFormat="1" ht="13.5" thickBot="1">
      <c r="A53" s="626" t="s">
        <v>57</v>
      </c>
      <c r="B53" s="424" t="s">
        <v>9</v>
      </c>
      <c r="C53" s="424"/>
      <c r="D53" s="408"/>
      <c r="E53" s="408"/>
      <c r="F53" s="408"/>
      <c r="G53" s="408"/>
      <c r="H53" s="409"/>
      <c r="I53" s="409"/>
      <c r="J53" s="409"/>
      <c r="K53" s="409"/>
      <c r="L53" s="409"/>
      <c r="M53" s="410"/>
      <c r="N53" s="544"/>
      <c r="O53" s="544"/>
      <c r="P53" s="544"/>
      <c r="Q53" s="544"/>
      <c r="R53" s="544"/>
    </row>
    <row r="54" spans="1:18" ht="12.75">
      <c r="A54" s="30">
        <v>1</v>
      </c>
      <c r="B54" s="328" t="s">
        <v>234</v>
      </c>
      <c r="C54" s="240" t="s">
        <v>5</v>
      </c>
      <c r="D54" s="287">
        <v>0.5</v>
      </c>
      <c r="E54" s="288">
        <v>0.5</v>
      </c>
      <c r="F54" s="199"/>
      <c r="G54" s="199"/>
      <c r="H54" s="282" t="s">
        <v>92</v>
      </c>
      <c r="I54" s="245" t="s">
        <v>27</v>
      </c>
      <c r="J54" s="240">
        <v>4</v>
      </c>
      <c r="K54" s="200">
        <v>4</v>
      </c>
      <c r="L54" s="697"/>
      <c r="M54" s="32"/>
      <c r="N54" s="544"/>
      <c r="O54" s="544"/>
      <c r="P54" s="544"/>
      <c r="Q54" s="544"/>
      <c r="R54" s="544"/>
    </row>
    <row r="55" spans="1:18" ht="12.75">
      <c r="A55" s="46">
        <v>2</v>
      </c>
      <c r="B55" s="48" t="s">
        <v>71</v>
      </c>
      <c r="C55" s="220" t="s">
        <v>5</v>
      </c>
      <c r="D55" s="189">
        <v>0.25</v>
      </c>
      <c r="E55" s="190">
        <v>0.25</v>
      </c>
      <c r="F55" s="203"/>
      <c r="G55" s="203"/>
      <c r="H55" s="188" t="s">
        <v>92</v>
      </c>
      <c r="I55" s="204" t="s">
        <v>27</v>
      </c>
      <c r="J55" s="176">
        <v>2</v>
      </c>
      <c r="K55" s="191">
        <v>2</v>
      </c>
      <c r="L55" s="698"/>
      <c r="M55" s="48"/>
      <c r="N55" s="544"/>
      <c r="O55" s="544"/>
      <c r="P55" s="544"/>
      <c r="Q55" s="544"/>
      <c r="R55" s="544"/>
    </row>
    <row r="56" spans="1:18" ht="12.75">
      <c r="A56" s="46">
        <v>3</v>
      </c>
      <c r="B56" s="27" t="s">
        <v>31</v>
      </c>
      <c r="C56" s="935" t="s">
        <v>5</v>
      </c>
      <c r="D56" s="189">
        <v>0.5</v>
      </c>
      <c r="E56" s="190">
        <v>0.5</v>
      </c>
      <c r="F56" s="203"/>
      <c r="G56" s="203"/>
      <c r="H56" s="191" t="s">
        <v>92</v>
      </c>
      <c r="I56" s="204" t="s">
        <v>27</v>
      </c>
      <c r="J56" s="176">
        <v>4</v>
      </c>
      <c r="K56" s="191">
        <v>4</v>
      </c>
      <c r="L56" s="698"/>
      <c r="M56" s="48"/>
      <c r="N56" s="544"/>
      <c r="O56" s="544"/>
      <c r="P56" s="544"/>
      <c r="Q56" s="544"/>
      <c r="R56" s="544"/>
    </row>
    <row r="57" spans="1:18" ht="13.5" thickBot="1">
      <c r="A57" s="19">
        <v>4</v>
      </c>
      <c r="B57" s="207" t="s">
        <v>30</v>
      </c>
      <c r="C57" s="219" t="s">
        <v>5</v>
      </c>
      <c r="D57" s="186">
        <v>0.25</v>
      </c>
      <c r="E57" s="187">
        <v>0.25</v>
      </c>
      <c r="F57" s="247"/>
      <c r="G57" s="247"/>
      <c r="H57" s="191" t="s">
        <v>92</v>
      </c>
      <c r="I57" s="248" t="s">
        <v>27</v>
      </c>
      <c r="J57" s="184">
        <v>2</v>
      </c>
      <c r="K57" s="188">
        <v>2</v>
      </c>
      <c r="L57" s="605"/>
      <c r="M57" s="21"/>
      <c r="N57" s="544"/>
      <c r="O57" s="544"/>
      <c r="P57" s="544"/>
      <c r="Q57" s="544"/>
      <c r="R57" s="544"/>
    </row>
    <row r="58" spans="1:18" s="396" customFormat="1" ht="13.5" thickBot="1">
      <c r="A58" s="412" t="s">
        <v>143</v>
      </c>
      <c r="B58" s="665"/>
      <c r="C58" s="395" t="s">
        <v>5</v>
      </c>
      <c r="D58" s="511">
        <v>2</v>
      </c>
      <c r="E58" s="1096">
        <v>1</v>
      </c>
      <c r="F58" s="513">
        <v>1</v>
      </c>
      <c r="G58" s="394"/>
      <c r="H58" s="513" t="s">
        <v>215</v>
      </c>
      <c r="I58" s="394" t="s">
        <v>61</v>
      </c>
      <c r="J58" s="514">
        <v>40</v>
      </c>
      <c r="K58" s="394"/>
      <c r="L58" s="395"/>
      <c r="M58" s="515">
        <v>40</v>
      </c>
      <c r="N58" s="544"/>
      <c r="O58" s="544"/>
      <c r="P58" s="544"/>
      <c r="Q58" s="544"/>
      <c r="R58" s="544"/>
    </row>
    <row r="59" spans="1:18" s="380" customFormat="1" ht="13.5" thickBot="1">
      <c r="A59" s="1122" t="s">
        <v>101</v>
      </c>
      <c r="B59" s="1123"/>
      <c r="C59" s="930"/>
      <c r="D59" s="1094">
        <f>SUM(D54:D58,D50,D41,D35,D29,D24)</f>
        <v>30</v>
      </c>
      <c r="E59" s="1052">
        <v>19</v>
      </c>
      <c r="F59" s="1052">
        <f>SUM(F58,F50,F41,F35,F29,F24)</f>
        <v>11</v>
      </c>
      <c r="G59" s="955">
        <f>SUM(G50,G41,G35,G29,G24)</f>
        <v>16.5</v>
      </c>
      <c r="H59" s="385"/>
      <c r="I59" s="384"/>
      <c r="J59" s="540">
        <f>SUM(J58,J57,J56,J55,J54,J50,J41,J35,J29,J24)</f>
        <v>442</v>
      </c>
      <c r="K59" s="384">
        <f>SUM(K54:K58,K50,K35)</f>
        <v>162</v>
      </c>
      <c r="L59" s="385">
        <f>SUM(L50,L41,L35,L29,L24)</f>
        <v>240</v>
      </c>
      <c r="M59" s="498">
        <f>SUM(M58)</f>
        <v>40</v>
      </c>
      <c r="N59" s="544"/>
      <c r="O59" s="544"/>
      <c r="P59" s="544"/>
      <c r="Q59" s="544"/>
      <c r="R59" s="544"/>
    </row>
    <row r="60" spans="1:18" ht="12.75">
      <c r="A60" s="721"/>
      <c r="B60" s="720"/>
      <c r="C60" s="721"/>
      <c r="D60" s="721"/>
      <c r="E60" s="721"/>
      <c r="F60" s="721"/>
      <c r="G60" s="707"/>
      <c r="H60" s="707"/>
      <c r="I60" s="707"/>
      <c r="J60" s="738"/>
      <c r="K60" s="738"/>
      <c r="L60" s="738"/>
      <c r="M60" s="738"/>
      <c r="N60" s="544"/>
      <c r="O60" s="544"/>
      <c r="P60" s="544"/>
      <c r="Q60" s="544"/>
      <c r="R60" s="544"/>
    </row>
    <row r="61" spans="1:18" ht="12.75">
      <c r="A61" s="707"/>
      <c r="B61" s="707"/>
      <c r="C61" s="707"/>
      <c r="D61" s="707"/>
      <c r="E61" s="707"/>
      <c r="F61" s="707"/>
      <c r="G61" s="707"/>
      <c r="H61" s="707"/>
      <c r="I61" s="707"/>
      <c r="J61" s="707"/>
      <c r="K61" s="707"/>
      <c r="L61" s="707"/>
      <c r="M61" s="707"/>
      <c r="N61" s="544"/>
      <c r="O61" s="544"/>
      <c r="P61" s="544"/>
      <c r="Q61" s="544"/>
      <c r="R61" s="544"/>
    </row>
    <row r="62" spans="1:18" ht="15.75">
      <c r="A62" s="1155" t="s">
        <v>85</v>
      </c>
      <c r="B62" s="1156"/>
      <c r="C62" s="1156"/>
      <c r="D62" s="1156"/>
      <c r="E62" s="1156"/>
      <c r="F62" s="1156"/>
      <c r="G62" s="1156"/>
      <c r="H62" s="1156"/>
      <c r="I62" s="1156"/>
      <c r="J62" s="1156"/>
      <c r="K62" s="1156"/>
      <c r="L62" s="1156"/>
      <c r="M62" s="1156"/>
      <c r="N62" s="544"/>
      <c r="O62" s="544"/>
      <c r="P62" s="544"/>
      <c r="Q62" s="544"/>
      <c r="R62" s="544"/>
    </row>
    <row r="63" spans="1:18" ht="15.75">
      <c r="A63" s="1155" t="s">
        <v>268</v>
      </c>
      <c r="B63" s="1155"/>
      <c r="C63" s="1155"/>
      <c r="D63" s="1155"/>
      <c r="E63" s="1155"/>
      <c r="F63" s="1155"/>
      <c r="G63" s="1155"/>
      <c r="H63" s="1155"/>
      <c r="I63" s="1155"/>
      <c r="J63" s="1155"/>
      <c r="K63" s="1155"/>
      <c r="L63" s="1155"/>
      <c r="M63" s="1155"/>
      <c r="N63" s="544"/>
      <c r="O63" s="544"/>
      <c r="P63" s="544"/>
      <c r="Q63" s="544"/>
      <c r="R63" s="544"/>
    </row>
    <row r="64" spans="1:18" ht="15.75">
      <c r="A64" s="708"/>
      <c r="B64" s="708"/>
      <c r="C64" s="708"/>
      <c r="D64" s="708"/>
      <c r="E64" s="708"/>
      <c r="F64" s="708"/>
      <c r="G64" s="708"/>
      <c r="H64" s="708"/>
      <c r="I64" s="708"/>
      <c r="J64" s="708"/>
      <c r="K64" s="708"/>
      <c r="L64" s="708"/>
      <c r="M64" s="708"/>
      <c r="N64" s="544"/>
      <c r="O64" s="544"/>
      <c r="P64" s="544"/>
      <c r="Q64" s="544"/>
      <c r="R64" s="544"/>
    </row>
    <row r="65" spans="1:18" ht="12.75">
      <c r="A65" s="710"/>
      <c r="B65" s="730" t="s">
        <v>182</v>
      </c>
      <c r="C65" s="712"/>
      <c r="D65" s="710"/>
      <c r="E65" s="710"/>
      <c r="F65" s="710"/>
      <c r="G65" s="710"/>
      <c r="H65" s="710"/>
      <c r="I65" s="710"/>
      <c r="J65" s="710"/>
      <c r="K65" s="710"/>
      <c r="L65" s="710"/>
      <c r="M65" s="710"/>
      <c r="N65" s="544"/>
      <c r="O65" s="544"/>
      <c r="P65" s="544"/>
      <c r="Q65" s="544"/>
      <c r="R65" s="544"/>
    </row>
    <row r="66" spans="1:18" ht="12.75">
      <c r="A66" s="544"/>
      <c r="B66" s="340" t="s">
        <v>180</v>
      </c>
      <c r="C66" s="544"/>
      <c r="D66" s="544"/>
      <c r="E66" s="544"/>
      <c r="F66" s="544"/>
      <c r="G66" s="544"/>
      <c r="H66" s="544"/>
      <c r="I66" s="544"/>
      <c r="J66" s="544"/>
      <c r="K66" s="544"/>
      <c r="L66" s="544"/>
      <c r="M66" s="544"/>
      <c r="N66" s="544"/>
      <c r="O66" s="544"/>
      <c r="P66" s="544"/>
      <c r="Q66" s="544"/>
      <c r="R66" s="544"/>
    </row>
    <row r="67" spans="1:18" ht="12.75">
      <c r="A67" s="544"/>
      <c r="B67" s="687" t="s">
        <v>183</v>
      </c>
      <c r="C67" s="544"/>
      <c r="D67" s="544"/>
      <c r="E67" s="544"/>
      <c r="F67" s="544"/>
      <c r="G67" s="544"/>
      <c r="H67" s="544"/>
      <c r="I67" s="544"/>
      <c r="J67" s="544"/>
      <c r="K67" s="544"/>
      <c r="L67" s="544"/>
      <c r="M67" s="544"/>
      <c r="N67" s="544"/>
      <c r="O67" s="544"/>
      <c r="P67" s="544"/>
      <c r="Q67" s="544"/>
      <c r="R67" s="544"/>
    </row>
    <row r="68" spans="1:18" ht="12.75">
      <c r="A68" s="544"/>
      <c r="B68" s="340" t="s">
        <v>184</v>
      </c>
      <c r="C68" s="544"/>
      <c r="D68" s="544"/>
      <c r="E68" s="544"/>
      <c r="F68" s="544"/>
      <c r="G68" s="544"/>
      <c r="H68" s="544"/>
      <c r="I68" s="544"/>
      <c r="J68" s="544"/>
      <c r="K68" s="544"/>
      <c r="L68" s="544"/>
      <c r="M68" s="544"/>
      <c r="N68" s="544"/>
      <c r="O68" s="544"/>
      <c r="P68" s="544"/>
      <c r="Q68" s="544"/>
      <c r="R68" s="544"/>
    </row>
    <row r="69" spans="1:18" ht="12.75">
      <c r="A69" s="544"/>
      <c r="B69" s="687" t="s">
        <v>185</v>
      </c>
      <c r="C69" s="544"/>
      <c r="D69" s="544"/>
      <c r="E69" s="544"/>
      <c r="F69" s="544"/>
      <c r="G69" s="544"/>
      <c r="H69" s="544"/>
      <c r="I69" s="544"/>
      <c r="J69" s="544"/>
      <c r="K69" s="544"/>
      <c r="L69" s="544"/>
      <c r="M69" s="544"/>
      <c r="N69" s="544"/>
      <c r="O69" s="544"/>
      <c r="P69" s="544"/>
      <c r="Q69" s="544"/>
      <c r="R69" s="544"/>
    </row>
    <row r="70" spans="1:18" ht="12.75">
      <c r="A70" s="544"/>
      <c r="B70" s="544"/>
      <c r="C70" s="544"/>
      <c r="D70" s="544"/>
      <c r="E70" s="544"/>
      <c r="F70" s="544"/>
      <c r="G70" s="544"/>
      <c r="H70" s="544"/>
      <c r="I70" s="544"/>
      <c r="J70" s="544"/>
      <c r="K70" s="544"/>
      <c r="L70" s="544"/>
      <c r="M70" s="544"/>
      <c r="N70" s="544"/>
      <c r="O70" s="544"/>
      <c r="P70" s="544"/>
      <c r="Q70" s="544"/>
      <c r="R70" s="544"/>
    </row>
    <row r="71" spans="1:18" ht="13.5" thickBot="1">
      <c r="A71" s="544"/>
      <c r="B71" s="714" t="s">
        <v>102</v>
      </c>
      <c r="C71" s="544"/>
      <c r="D71" s="544"/>
      <c r="E71" s="544"/>
      <c r="F71" s="544"/>
      <c r="G71" s="565"/>
      <c r="H71" s="544"/>
      <c r="I71" s="544"/>
      <c r="J71" s="544"/>
      <c r="K71" s="544"/>
      <c r="L71" s="544"/>
      <c r="M71" s="544"/>
      <c r="N71" s="544"/>
      <c r="O71" s="544"/>
      <c r="P71" s="544"/>
      <c r="Q71" s="544"/>
      <c r="R71" s="544"/>
    </row>
    <row r="72" spans="1:18" ht="12.75">
      <c r="A72" s="65" t="s">
        <v>0</v>
      </c>
      <c r="B72" s="66"/>
      <c r="C72" s="73"/>
      <c r="D72" s="1111" t="s">
        <v>46</v>
      </c>
      <c r="E72" s="1112"/>
      <c r="F72" s="1112"/>
      <c r="G72" s="96" t="s">
        <v>34</v>
      </c>
      <c r="H72" s="3" t="s">
        <v>1</v>
      </c>
      <c r="I72" s="75" t="s">
        <v>39</v>
      </c>
      <c r="J72" s="1161" t="s">
        <v>49</v>
      </c>
      <c r="K72" s="1162"/>
      <c r="L72" s="1162"/>
      <c r="M72" s="1163"/>
      <c r="N72" s="544"/>
      <c r="O72" s="544"/>
      <c r="P72" s="544"/>
      <c r="Q72" s="544"/>
      <c r="R72" s="544"/>
    </row>
    <row r="73" spans="1:18" ht="12.75">
      <c r="A73" s="74"/>
      <c r="B73" s="67" t="s">
        <v>10</v>
      </c>
      <c r="C73" s="131" t="s">
        <v>37</v>
      </c>
      <c r="D73" s="78" t="s">
        <v>2</v>
      </c>
      <c r="E73" s="17" t="s">
        <v>43</v>
      </c>
      <c r="F73" s="81" t="s">
        <v>22</v>
      </c>
      <c r="G73" s="93" t="s">
        <v>47</v>
      </c>
      <c r="H73" s="7" t="s">
        <v>45</v>
      </c>
      <c r="I73" s="76" t="s">
        <v>40</v>
      </c>
      <c r="J73" s="166" t="s">
        <v>2</v>
      </c>
      <c r="K73" s="1116" t="s">
        <v>50</v>
      </c>
      <c r="L73" s="1116"/>
      <c r="M73" s="70" t="s">
        <v>152</v>
      </c>
      <c r="N73" s="544"/>
      <c r="O73" s="544"/>
      <c r="P73" s="544"/>
      <c r="Q73" s="544"/>
      <c r="R73" s="544"/>
    </row>
    <row r="74" spans="1:18" ht="12.75">
      <c r="A74" s="4"/>
      <c r="B74" s="67" t="s">
        <v>3</v>
      </c>
      <c r="C74" s="80"/>
      <c r="D74" s="55"/>
      <c r="E74" s="17" t="s">
        <v>11</v>
      </c>
      <c r="F74" s="38" t="s">
        <v>28</v>
      </c>
      <c r="G74" s="94" t="s">
        <v>68</v>
      </c>
      <c r="H74" s="7"/>
      <c r="I74" s="77" t="s">
        <v>41</v>
      </c>
      <c r="J74" s="86"/>
      <c r="K74" s="84" t="s">
        <v>12</v>
      </c>
      <c r="L74" s="125" t="s">
        <v>13</v>
      </c>
      <c r="M74" s="79"/>
      <c r="N74" s="544"/>
      <c r="O74" s="544"/>
      <c r="P74" s="544"/>
      <c r="Q74" s="544"/>
      <c r="R74" s="544"/>
    </row>
    <row r="75" spans="1:18" ht="12.75">
      <c r="A75" s="55"/>
      <c r="B75" s="67"/>
      <c r="C75" s="6"/>
      <c r="D75" s="55"/>
      <c r="E75" s="17" t="s">
        <v>38</v>
      </c>
      <c r="F75" s="68" t="s">
        <v>23</v>
      </c>
      <c r="G75" s="85" t="s">
        <v>69</v>
      </c>
      <c r="H75" s="6"/>
      <c r="I75" s="76" t="s">
        <v>42</v>
      </c>
      <c r="J75" s="87"/>
      <c r="K75" s="52"/>
      <c r="L75" s="95"/>
      <c r="M75" s="39"/>
      <c r="N75" s="544"/>
      <c r="O75" s="544"/>
      <c r="P75" s="544"/>
      <c r="Q75" s="544"/>
      <c r="R75" s="544"/>
    </row>
    <row r="76" spans="1:18" ht="12.75">
      <c r="A76" s="55"/>
      <c r="B76" s="56"/>
      <c r="C76" s="37"/>
      <c r="D76" s="55"/>
      <c r="E76" s="17" t="s">
        <v>44</v>
      </c>
      <c r="F76" s="68"/>
      <c r="G76" s="85" t="s">
        <v>26</v>
      </c>
      <c r="H76" s="8"/>
      <c r="I76" s="55" t="s">
        <v>70</v>
      </c>
      <c r="J76" s="26"/>
      <c r="K76" s="52"/>
      <c r="L76" s="16"/>
      <c r="M76" s="27"/>
      <c r="N76" s="544"/>
      <c r="O76" s="544"/>
      <c r="P76" s="544"/>
      <c r="Q76" s="544"/>
      <c r="R76" s="544"/>
    </row>
    <row r="77" spans="1:18" ht="12.75">
      <c r="A77" s="55"/>
      <c r="B77" s="56"/>
      <c r="C77" s="37"/>
      <c r="D77" s="55"/>
      <c r="E77" s="17"/>
      <c r="F77" s="68"/>
      <c r="G77" s="85"/>
      <c r="H77" s="8"/>
      <c r="I77" s="55"/>
      <c r="J77" s="26"/>
      <c r="K77" s="52"/>
      <c r="L77" s="16"/>
      <c r="M77" s="27"/>
      <c r="N77" s="544"/>
      <c r="O77" s="544"/>
      <c r="P77" s="544"/>
      <c r="Q77" s="544"/>
      <c r="R77" s="544"/>
    </row>
    <row r="78" spans="1:18" ht="13.5" thickBot="1">
      <c r="A78" s="10"/>
      <c r="B78" s="43"/>
      <c r="C78" s="11"/>
      <c r="D78" s="10"/>
      <c r="E78" s="69"/>
      <c r="F78" s="82"/>
      <c r="G78" s="69"/>
      <c r="H78" s="11"/>
      <c r="I78" s="10"/>
      <c r="J78" s="28"/>
      <c r="K78" s="53"/>
      <c r="L78" s="23"/>
      <c r="M78" s="29"/>
      <c r="N78" s="544"/>
      <c r="O78" s="544"/>
      <c r="P78" s="544"/>
      <c r="Q78" s="544"/>
      <c r="R78" s="544"/>
    </row>
    <row r="79" spans="1:18" ht="13.5" thickBot="1">
      <c r="A79" s="10"/>
      <c r="B79" s="22" t="s">
        <v>36</v>
      </c>
      <c r="C79" s="36"/>
      <c r="D79" s="11"/>
      <c r="E79" s="11"/>
      <c r="F79" s="11"/>
      <c r="G79" s="11"/>
      <c r="H79" s="11"/>
      <c r="I79" s="11"/>
      <c r="J79" s="11"/>
      <c r="K79" s="11"/>
      <c r="L79" s="11"/>
      <c r="M79" s="12"/>
      <c r="N79" s="544"/>
      <c r="O79" s="544"/>
      <c r="P79" s="544"/>
      <c r="Q79" s="544"/>
      <c r="R79" s="544"/>
    </row>
    <row r="80" spans="1:18" s="396" customFormat="1" ht="12.75">
      <c r="A80" s="421" t="s">
        <v>5</v>
      </c>
      <c r="B80" s="401" t="s">
        <v>188</v>
      </c>
      <c r="C80" s="401"/>
      <c r="D80" s="422"/>
      <c r="E80" s="422"/>
      <c r="F80" s="422"/>
      <c r="G80" s="422"/>
      <c r="H80" s="422"/>
      <c r="I80" s="422"/>
      <c r="J80" s="422"/>
      <c r="K80" s="422"/>
      <c r="L80" s="422"/>
      <c r="M80" s="423"/>
      <c r="N80" s="544"/>
      <c r="O80" s="544"/>
      <c r="P80" s="544"/>
      <c r="Q80" s="544"/>
      <c r="R80" s="544"/>
    </row>
    <row r="81" spans="1:18" s="59" customFormat="1" ht="13.5" thickBot="1">
      <c r="A81" s="246">
        <v>1</v>
      </c>
      <c r="B81" s="181" t="s">
        <v>120</v>
      </c>
      <c r="C81" s="184" t="s">
        <v>6</v>
      </c>
      <c r="D81" s="186">
        <v>2</v>
      </c>
      <c r="E81" s="187">
        <v>1.5</v>
      </c>
      <c r="F81" s="188">
        <v>0.5</v>
      </c>
      <c r="G81" s="188">
        <v>2</v>
      </c>
      <c r="H81" s="188" t="s">
        <v>100</v>
      </c>
      <c r="I81" s="183" t="s">
        <v>35</v>
      </c>
      <c r="J81" s="248">
        <v>30</v>
      </c>
      <c r="K81" s="247"/>
      <c r="L81" s="188">
        <v>30</v>
      </c>
      <c r="M81" s="21"/>
      <c r="N81" s="685"/>
      <c r="O81" s="685"/>
      <c r="P81" s="685"/>
      <c r="Q81" s="685"/>
      <c r="R81" s="685"/>
    </row>
    <row r="82" spans="1:18" s="440" customFormat="1" ht="13.5" thickBot="1">
      <c r="A82" s="474"/>
      <c r="B82" s="473" t="s">
        <v>73</v>
      </c>
      <c r="C82" s="474"/>
      <c r="D82" s="475">
        <f>SUM(D81)</f>
        <v>2</v>
      </c>
      <c r="E82" s="476">
        <f>SUM(E81)</f>
        <v>1.5</v>
      </c>
      <c r="F82" s="439">
        <f>SUM(F81)</f>
        <v>0.5</v>
      </c>
      <c r="G82" s="439">
        <v>2</v>
      </c>
      <c r="H82" s="477" t="s">
        <v>61</v>
      </c>
      <c r="I82" s="478" t="s">
        <v>61</v>
      </c>
      <c r="J82" s="438">
        <f>SUM(J81:J81)</f>
        <v>30</v>
      </c>
      <c r="K82" s="439"/>
      <c r="L82" s="439">
        <f>SUM(L81:L81)</f>
        <v>30</v>
      </c>
      <c r="M82" s="458"/>
      <c r="N82" s="544"/>
      <c r="O82" s="544"/>
      <c r="P82" s="544"/>
      <c r="Q82" s="544"/>
      <c r="R82" s="544"/>
    </row>
    <row r="83" spans="1:18" s="440" customFormat="1" ht="12.75">
      <c r="A83" s="480"/>
      <c r="B83" s="479" t="s">
        <v>168</v>
      </c>
      <c r="C83" s="480"/>
      <c r="D83" s="789">
        <v>2</v>
      </c>
      <c r="E83" s="481"/>
      <c r="F83" s="482"/>
      <c r="G83" s="783"/>
      <c r="H83" s="483" t="s">
        <v>61</v>
      </c>
      <c r="I83" s="484" t="s">
        <v>61</v>
      </c>
      <c r="J83" s="485"/>
      <c r="K83" s="482"/>
      <c r="L83" s="482"/>
      <c r="M83" s="448"/>
      <c r="N83" s="544"/>
      <c r="O83" s="544"/>
      <c r="P83" s="544"/>
      <c r="Q83" s="544"/>
      <c r="R83" s="544"/>
    </row>
    <row r="84" spans="1:18" s="440" customFormat="1" ht="13.5" thickBot="1">
      <c r="A84" s="487"/>
      <c r="B84" s="486" t="s">
        <v>169</v>
      </c>
      <c r="C84" s="487"/>
      <c r="D84" s="790">
        <v>2</v>
      </c>
      <c r="E84" s="489"/>
      <c r="F84" s="490"/>
      <c r="G84" s="784"/>
      <c r="H84" s="491" t="s">
        <v>61</v>
      </c>
      <c r="I84" s="492" t="s">
        <v>61</v>
      </c>
      <c r="J84" s="891">
        <v>30</v>
      </c>
      <c r="K84" s="490"/>
      <c r="L84" s="490"/>
      <c r="M84" s="456"/>
      <c r="N84" s="544"/>
      <c r="O84" s="544"/>
      <c r="P84" s="544"/>
      <c r="Q84" s="544"/>
      <c r="R84" s="544"/>
    </row>
    <row r="85" spans="1:18" s="396" customFormat="1" ht="13.5" thickBot="1">
      <c r="A85" s="626" t="s">
        <v>6</v>
      </c>
      <c r="B85" s="424" t="s">
        <v>189</v>
      </c>
      <c r="C85" s="424"/>
      <c r="D85" s="424"/>
      <c r="E85" s="424"/>
      <c r="F85" s="408"/>
      <c r="G85" s="785"/>
      <c r="H85" s="408"/>
      <c r="I85" s="408"/>
      <c r="J85" s="408"/>
      <c r="K85" s="408"/>
      <c r="L85" s="408"/>
      <c r="M85" s="410"/>
      <c r="N85" s="544"/>
      <c r="O85" s="544"/>
      <c r="P85" s="544"/>
      <c r="Q85" s="544"/>
      <c r="R85" s="544"/>
    </row>
    <row r="86" spans="1:18" ht="13.5" thickBot="1">
      <c r="A86" s="254">
        <v>1</v>
      </c>
      <c r="B86" s="180" t="s">
        <v>94</v>
      </c>
      <c r="C86" s="272"/>
      <c r="D86" s="189">
        <v>11</v>
      </c>
      <c r="E86" s="190">
        <v>2.5</v>
      </c>
      <c r="F86" s="191">
        <v>8.5</v>
      </c>
      <c r="G86" s="191">
        <v>9</v>
      </c>
      <c r="H86" s="191" t="s">
        <v>176</v>
      </c>
      <c r="I86" s="182" t="s">
        <v>27</v>
      </c>
      <c r="J86" s="240">
        <v>60</v>
      </c>
      <c r="K86" s="199"/>
      <c r="L86" s="200">
        <v>60</v>
      </c>
      <c r="M86" s="202"/>
      <c r="N86" s="544"/>
      <c r="O86" s="544"/>
      <c r="P86" s="544"/>
      <c r="Q86" s="544"/>
      <c r="R86" s="544"/>
    </row>
    <row r="87" spans="1:18" s="440" customFormat="1" ht="13.5" thickBot="1">
      <c r="A87" s="474"/>
      <c r="B87" s="473" t="s">
        <v>73</v>
      </c>
      <c r="C87" s="474"/>
      <c r="D87" s="475">
        <f>SUM(D86)</f>
        <v>11</v>
      </c>
      <c r="E87" s="476">
        <f>SUM(E86)</f>
        <v>2.5</v>
      </c>
      <c r="F87" s="439">
        <f>SUM(F86)</f>
        <v>8.5</v>
      </c>
      <c r="G87" s="439">
        <v>9</v>
      </c>
      <c r="H87" s="477" t="s">
        <v>61</v>
      </c>
      <c r="I87" s="478" t="s">
        <v>61</v>
      </c>
      <c r="J87" s="457">
        <v>60</v>
      </c>
      <c r="K87" s="439"/>
      <c r="L87" s="439">
        <v>60</v>
      </c>
      <c r="M87" s="458"/>
      <c r="N87" s="544"/>
      <c r="O87" s="544"/>
      <c r="P87" s="544"/>
      <c r="Q87" s="544"/>
      <c r="R87" s="544"/>
    </row>
    <row r="88" spans="1:18" s="440" customFormat="1" ht="12.75">
      <c r="A88" s="518"/>
      <c r="B88" s="517" t="s">
        <v>168</v>
      </c>
      <c r="C88" s="518"/>
      <c r="D88" s="670">
        <v>9</v>
      </c>
      <c r="E88" s="519"/>
      <c r="F88" s="520"/>
      <c r="G88" s="520"/>
      <c r="H88" s="521" t="s">
        <v>61</v>
      </c>
      <c r="I88" s="522" t="s">
        <v>61</v>
      </c>
      <c r="J88" s="523"/>
      <c r="K88" s="520"/>
      <c r="L88" s="520"/>
      <c r="M88" s="533"/>
      <c r="N88" s="544"/>
      <c r="O88" s="544"/>
      <c r="P88" s="544"/>
      <c r="Q88" s="544"/>
      <c r="R88" s="544"/>
    </row>
    <row r="89" spans="1:18" s="440" customFormat="1" ht="13.5" thickBot="1">
      <c r="A89" s="647"/>
      <c r="B89" s="524" t="s">
        <v>169</v>
      </c>
      <c r="C89" s="525"/>
      <c r="D89" s="526"/>
      <c r="E89" s="526"/>
      <c r="F89" s="526"/>
      <c r="G89" s="526"/>
      <c r="H89" s="526" t="s">
        <v>61</v>
      </c>
      <c r="I89" s="527" t="s">
        <v>61</v>
      </c>
      <c r="J89" s="528"/>
      <c r="K89" s="526"/>
      <c r="L89" s="526"/>
      <c r="M89" s="527"/>
      <c r="N89" s="544"/>
      <c r="O89" s="544"/>
      <c r="P89" s="544"/>
      <c r="Q89" s="544"/>
      <c r="R89" s="544"/>
    </row>
    <row r="90" spans="1:18" s="396" customFormat="1" ht="13.5" thickBot="1">
      <c r="A90" s="626" t="s">
        <v>7</v>
      </c>
      <c r="B90" s="424" t="s">
        <v>190</v>
      </c>
      <c r="C90" s="424"/>
      <c r="D90" s="408"/>
      <c r="E90" s="408"/>
      <c r="F90" s="408"/>
      <c r="G90" s="510"/>
      <c r="H90" s="408"/>
      <c r="I90" s="408"/>
      <c r="J90" s="408"/>
      <c r="K90" s="408"/>
      <c r="L90" s="408"/>
      <c r="M90" s="529"/>
      <c r="N90" s="544"/>
      <c r="O90" s="544"/>
      <c r="P90" s="544"/>
      <c r="Q90" s="544"/>
      <c r="R90" s="544"/>
    </row>
    <row r="91" spans="1:18" ht="13.5" thickBot="1">
      <c r="A91" s="244">
        <v>1</v>
      </c>
      <c r="B91" s="180" t="s">
        <v>139</v>
      </c>
      <c r="C91" s="176" t="s">
        <v>6</v>
      </c>
      <c r="D91" s="189">
        <v>2</v>
      </c>
      <c r="E91" s="190">
        <v>1</v>
      </c>
      <c r="F91" s="191">
        <v>1</v>
      </c>
      <c r="G91" s="191">
        <v>1</v>
      </c>
      <c r="H91" s="188" t="s">
        <v>93</v>
      </c>
      <c r="I91" s="183" t="s">
        <v>27</v>
      </c>
      <c r="J91" s="184">
        <v>15</v>
      </c>
      <c r="K91" s="188"/>
      <c r="L91" s="248">
        <v>15</v>
      </c>
      <c r="M91" s="249"/>
      <c r="N91" s="544"/>
      <c r="O91" s="544"/>
      <c r="P91" s="544"/>
      <c r="Q91" s="544"/>
      <c r="R91" s="544"/>
    </row>
    <row r="92" spans="1:18" ht="13.5" thickBot="1">
      <c r="A92" s="244">
        <v>2</v>
      </c>
      <c r="B92" s="180" t="s">
        <v>135</v>
      </c>
      <c r="C92" s="176" t="s">
        <v>6</v>
      </c>
      <c r="D92" s="189">
        <v>2</v>
      </c>
      <c r="E92" s="190">
        <v>1</v>
      </c>
      <c r="F92" s="191">
        <v>1</v>
      </c>
      <c r="G92" s="191">
        <v>0.5</v>
      </c>
      <c r="H92" s="191" t="s">
        <v>100</v>
      </c>
      <c r="I92" s="182" t="s">
        <v>27</v>
      </c>
      <c r="J92" s="176">
        <v>15</v>
      </c>
      <c r="K92" s="191">
        <v>15</v>
      </c>
      <c r="L92" s="204"/>
      <c r="M92" s="279"/>
      <c r="N92" s="544"/>
      <c r="O92" s="544"/>
      <c r="P92" s="544"/>
      <c r="Q92" s="544"/>
      <c r="R92" s="544"/>
    </row>
    <row r="93" spans="1:18" s="440" customFormat="1" ht="13.5" thickBot="1">
      <c r="A93" s="474"/>
      <c r="B93" s="473" t="s">
        <v>73</v>
      </c>
      <c r="C93" s="474"/>
      <c r="D93" s="475">
        <f>SUM(D91:D92)</f>
        <v>4</v>
      </c>
      <c r="E93" s="476">
        <f>SUM(E91:E92)</f>
        <v>2</v>
      </c>
      <c r="F93" s="439">
        <f>SUM(F91,F92)</f>
        <v>2</v>
      </c>
      <c r="G93" s="439">
        <f>SUM(G91:G92)</f>
        <v>1.5</v>
      </c>
      <c r="H93" s="477" t="s">
        <v>61</v>
      </c>
      <c r="I93" s="478" t="s">
        <v>61</v>
      </c>
      <c r="J93" s="438">
        <f>SUM(J91:J92)</f>
        <v>30</v>
      </c>
      <c r="K93" s="439">
        <f>SUM(K92)</f>
        <v>15</v>
      </c>
      <c r="L93" s="439">
        <f>SUM(L91,L92)</f>
        <v>15</v>
      </c>
      <c r="M93" s="458"/>
      <c r="N93" s="544"/>
      <c r="O93" s="544"/>
      <c r="P93" s="544"/>
      <c r="Q93" s="544"/>
      <c r="R93" s="544"/>
    </row>
    <row r="94" spans="1:18" s="440" customFormat="1" ht="12.75">
      <c r="A94" s="480"/>
      <c r="B94" s="479" t="s">
        <v>168</v>
      </c>
      <c r="C94" s="480"/>
      <c r="D94" s="789">
        <v>1.5</v>
      </c>
      <c r="E94" s="481"/>
      <c r="F94" s="482"/>
      <c r="G94" s="482"/>
      <c r="H94" s="483" t="s">
        <v>61</v>
      </c>
      <c r="I94" s="484" t="s">
        <v>61</v>
      </c>
      <c r="J94" s="485"/>
      <c r="K94" s="482"/>
      <c r="L94" s="482"/>
      <c r="M94" s="534"/>
      <c r="N94" s="544"/>
      <c r="O94" s="544"/>
      <c r="P94" s="544"/>
      <c r="Q94" s="544"/>
      <c r="R94" s="544"/>
    </row>
    <row r="95" spans="1:18" s="440" customFormat="1" ht="13.5" thickBot="1">
      <c r="A95" s="893"/>
      <c r="B95" s="894" t="s">
        <v>169</v>
      </c>
      <c r="C95" s="893"/>
      <c r="D95" s="895"/>
      <c r="E95" s="896"/>
      <c r="F95" s="526"/>
      <c r="G95" s="526"/>
      <c r="H95" s="526" t="s">
        <v>61</v>
      </c>
      <c r="I95" s="527" t="s">
        <v>61</v>
      </c>
      <c r="J95" s="897"/>
      <c r="K95" s="526"/>
      <c r="L95" s="526"/>
      <c r="M95" s="527"/>
      <c r="N95" s="544"/>
      <c r="O95" s="544"/>
      <c r="P95" s="544"/>
      <c r="Q95" s="544"/>
      <c r="R95" s="544"/>
    </row>
    <row r="96" spans="1:18" s="396" customFormat="1" ht="13.5" thickBot="1">
      <c r="A96" s="626" t="s">
        <v>8</v>
      </c>
      <c r="B96" s="424" t="s">
        <v>191</v>
      </c>
      <c r="C96" s="424"/>
      <c r="D96" s="408"/>
      <c r="E96" s="408"/>
      <c r="F96" s="408"/>
      <c r="G96" s="510"/>
      <c r="H96" s="408"/>
      <c r="I96" s="408"/>
      <c r="J96" s="408"/>
      <c r="K96" s="408"/>
      <c r="L96" s="408"/>
      <c r="M96" s="529"/>
      <c r="N96" s="544"/>
      <c r="O96" s="544"/>
      <c r="P96" s="544"/>
      <c r="Q96" s="544"/>
      <c r="R96" s="544"/>
    </row>
    <row r="97" spans="1:18" ht="13.5" thickBot="1">
      <c r="A97" s="246">
        <v>1</v>
      </c>
      <c r="B97" s="181" t="s">
        <v>130</v>
      </c>
      <c r="C97" s="184" t="s">
        <v>6</v>
      </c>
      <c r="D97" s="186">
        <v>2</v>
      </c>
      <c r="E97" s="187">
        <v>1</v>
      </c>
      <c r="F97" s="188">
        <v>1</v>
      </c>
      <c r="G97" s="188">
        <v>1</v>
      </c>
      <c r="H97" s="188" t="s">
        <v>93</v>
      </c>
      <c r="I97" s="183" t="s">
        <v>35</v>
      </c>
      <c r="J97" s="248">
        <v>15</v>
      </c>
      <c r="K97" s="188"/>
      <c r="L97" s="188">
        <v>15</v>
      </c>
      <c r="M97" s="249"/>
      <c r="N97" s="544"/>
      <c r="O97" s="544"/>
      <c r="P97" s="544"/>
      <c r="Q97" s="544"/>
      <c r="R97" s="544"/>
    </row>
    <row r="98" spans="1:18" s="440" customFormat="1" ht="13.5" thickBot="1">
      <c r="A98" s="474"/>
      <c r="B98" s="473" t="s">
        <v>73</v>
      </c>
      <c r="C98" s="474"/>
      <c r="D98" s="475">
        <f>SUM(D97:D97)</f>
        <v>2</v>
      </c>
      <c r="E98" s="653">
        <f>SUM(E97:E97)</f>
        <v>1</v>
      </c>
      <c r="F98" s="439">
        <f>SUM(F97:F97)</f>
        <v>1</v>
      </c>
      <c r="G98" s="439">
        <v>1</v>
      </c>
      <c r="H98" s="477" t="s">
        <v>61</v>
      </c>
      <c r="I98" s="478" t="s">
        <v>61</v>
      </c>
      <c r="J98" s="438">
        <f>SUM(J97:J97)</f>
        <v>15</v>
      </c>
      <c r="K98" s="439"/>
      <c r="L98" s="439">
        <f>SUM(L97:L97)</f>
        <v>15</v>
      </c>
      <c r="M98" s="458"/>
      <c r="N98" s="544"/>
      <c r="O98" s="544"/>
      <c r="P98" s="544"/>
      <c r="Q98" s="544"/>
      <c r="R98" s="544"/>
    </row>
    <row r="99" spans="1:18" s="440" customFormat="1" ht="12.75">
      <c r="A99" s="480"/>
      <c r="B99" s="479" t="s">
        <v>168</v>
      </c>
      <c r="C99" s="480"/>
      <c r="D99" s="789">
        <v>1</v>
      </c>
      <c r="E99" s="481"/>
      <c r="F99" s="482"/>
      <c r="G99" s="482"/>
      <c r="H99" s="483" t="s">
        <v>61</v>
      </c>
      <c r="I99" s="484" t="s">
        <v>61</v>
      </c>
      <c r="J99" s="485"/>
      <c r="K99" s="482"/>
      <c r="L99" s="482"/>
      <c r="M99" s="534"/>
      <c r="N99" s="544"/>
      <c r="O99" s="544"/>
      <c r="P99" s="544"/>
      <c r="Q99" s="544"/>
      <c r="R99" s="544"/>
    </row>
    <row r="100" spans="1:18" s="440" customFormat="1" ht="13.5" thickBot="1">
      <c r="A100" s="487"/>
      <c r="B100" s="486" t="s">
        <v>169</v>
      </c>
      <c r="C100" s="487"/>
      <c r="D100" s="790">
        <v>2</v>
      </c>
      <c r="E100" s="489"/>
      <c r="F100" s="490"/>
      <c r="G100" s="490"/>
      <c r="H100" s="491" t="s">
        <v>61</v>
      </c>
      <c r="I100" s="492" t="s">
        <v>61</v>
      </c>
      <c r="J100" s="1089">
        <v>15</v>
      </c>
      <c r="K100" s="490"/>
      <c r="L100" s="490"/>
      <c r="M100" s="535"/>
      <c r="N100" s="544"/>
      <c r="O100" s="544"/>
      <c r="P100" s="544"/>
      <c r="Q100" s="544"/>
      <c r="R100" s="544"/>
    </row>
    <row r="101" spans="1:18" s="396" customFormat="1" ht="13.5" thickBot="1">
      <c r="A101" s="626" t="s">
        <v>56</v>
      </c>
      <c r="B101" s="424" t="s">
        <v>192</v>
      </c>
      <c r="C101" s="424"/>
      <c r="D101" s="408"/>
      <c r="E101" s="408"/>
      <c r="F101" s="408"/>
      <c r="G101" s="510"/>
      <c r="H101" s="408"/>
      <c r="I101" s="408"/>
      <c r="J101" s="408"/>
      <c r="K101" s="408"/>
      <c r="L101" s="408"/>
      <c r="M101" s="529"/>
      <c r="N101" s="544"/>
      <c r="O101" s="544"/>
      <c r="P101" s="544"/>
      <c r="Q101" s="544"/>
      <c r="R101" s="544"/>
    </row>
    <row r="102" spans="1:18" ht="12.75">
      <c r="A102" s="801">
        <v>1</v>
      </c>
      <c r="B102" s="296" t="s">
        <v>144</v>
      </c>
      <c r="C102" s="297" t="s">
        <v>6</v>
      </c>
      <c r="D102" s="170">
        <v>2</v>
      </c>
      <c r="E102" s="171">
        <v>1</v>
      </c>
      <c r="F102" s="172">
        <v>1</v>
      </c>
      <c r="G102" s="861">
        <v>0.5</v>
      </c>
      <c r="H102" s="172" t="s">
        <v>100</v>
      </c>
      <c r="I102" s="298" t="s">
        <v>27</v>
      </c>
      <c r="J102" s="295">
        <v>30</v>
      </c>
      <c r="K102" s="172">
        <v>30</v>
      </c>
      <c r="L102" s="172"/>
      <c r="M102" s="327"/>
      <c r="N102" s="544"/>
      <c r="O102" s="544"/>
      <c r="P102" s="544"/>
      <c r="Q102" s="544"/>
      <c r="R102" s="544"/>
    </row>
    <row r="103" spans="1:18" s="440" customFormat="1" ht="13.5" thickBot="1">
      <c r="A103" s="801">
        <v>2</v>
      </c>
      <c r="B103" s="296" t="s">
        <v>252</v>
      </c>
      <c r="C103" s="297" t="s">
        <v>6</v>
      </c>
      <c r="D103" s="170">
        <v>3</v>
      </c>
      <c r="E103" s="171">
        <v>1.5</v>
      </c>
      <c r="F103" s="172">
        <v>1.5</v>
      </c>
      <c r="G103" s="916">
        <v>3</v>
      </c>
      <c r="H103" s="172" t="s">
        <v>175</v>
      </c>
      <c r="I103" s="298" t="s">
        <v>27</v>
      </c>
      <c r="J103" s="295">
        <v>60</v>
      </c>
      <c r="K103" s="172">
        <v>30</v>
      </c>
      <c r="L103" s="172">
        <v>30</v>
      </c>
      <c r="M103" s="327"/>
      <c r="N103" s="544"/>
      <c r="O103" s="544"/>
      <c r="P103" s="544"/>
      <c r="Q103" s="544"/>
      <c r="R103" s="544"/>
    </row>
    <row r="104" spans="1:18" s="440" customFormat="1" ht="13.5" thickBot="1">
      <c r="A104" s="625"/>
      <c r="B104" s="606" t="s">
        <v>73</v>
      </c>
      <c r="C104" s="625"/>
      <c r="D104" s="433">
        <f>SUM(D102:D103)</f>
        <v>5</v>
      </c>
      <c r="E104" s="434">
        <f>SUM(E102:E103)</f>
        <v>2.5</v>
      </c>
      <c r="F104" s="435">
        <f>SUM(F102:F103)</f>
        <v>2.5</v>
      </c>
      <c r="G104" s="435">
        <f>SUM(G102:G103)</f>
        <v>3.5</v>
      </c>
      <c r="H104" s="557" t="s">
        <v>61</v>
      </c>
      <c r="I104" s="608" t="s">
        <v>61</v>
      </c>
      <c r="J104" s="609">
        <f>SUM(J102:J103)</f>
        <v>90</v>
      </c>
      <c r="K104" s="435">
        <f>SUM(K102:K103)</f>
        <v>60</v>
      </c>
      <c r="L104" s="435">
        <f>SUM(L103)</f>
        <v>30</v>
      </c>
      <c r="M104" s="610"/>
      <c r="N104" s="544"/>
      <c r="O104" s="544"/>
      <c r="P104" s="544"/>
      <c r="Q104" s="544"/>
      <c r="R104" s="544"/>
    </row>
    <row r="105" spans="1:18" s="440" customFormat="1" ht="12.75">
      <c r="A105" s="612"/>
      <c r="B105" s="611" t="s">
        <v>74</v>
      </c>
      <c r="C105" s="612"/>
      <c r="D105" s="778">
        <v>3.5</v>
      </c>
      <c r="E105" s="613"/>
      <c r="F105" s="614"/>
      <c r="G105" s="614"/>
      <c r="H105" s="615" t="s">
        <v>61</v>
      </c>
      <c r="I105" s="616" t="s">
        <v>61</v>
      </c>
      <c r="J105" s="617"/>
      <c r="K105" s="614"/>
      <c r="L105" s="614"/>
      <c r="M105" s="618"/>
      <c r="N105" s="544"/>
      <c r="O105" s="544"/>
      <c r="P105" s="544"/>
      <c r="Q105" s="544"/>
      <c r="R105" s="544"/>
    </row>
    <row r="106" spans="1:18" s="396" customFormat="1" ht="13.5" thickBot="1">
      <c r="A106" s="499"/>
      <c r="B106" s="450" t="s">
        <v>75</v>
      </c>
      <c r="C106" s="499"/>
      <c r="D106" s="500"/>
      <c r="E106" s="501"/>
      <c r="F106" s="502"/>
      <c r="G106" s="502"/>
      <c r="H106" s="503" t="s">
        <v>61</v>
      </c>
      <c r="I106" s="504" t="s">
        <v>61</v>
      </c>
      <c r="J106" s="505"/>
      <c r="K106" s="502"/>
      <c r="L106" s="502"/>
      <c r="M106" s="619"/>
      <c r="N106" s="544"/>
      <c r="O106" s="544"/>
      <c r="P106" s="544"/>
      <c r="Q106" s="544"/>
      <c r="R106" s="544"/>
    </row>
    <row r="107" spans="1:17" s="669" customFormat="1" ht="13.5" thickBot="1">
      <c r="A107" s="412" t="s">
        <v>254</v>
      </c>
      <c r="B107" s="397"/>
      <c r="C107" s="862"/>
      <c r="D107" s="392">
        <v>6</v>
      </c>
      <c r="E107" s="830">
        <v>4</v>
      </c>
      <c r="F107" s="831">
        <v>2</v>
      </c>
      <c r="G107" s="831"/>
      <c r="H107" s="513" t="s">
        <v>93</v>
      </c>
      <c r="I107" s="831" t="s">
        <v>61</v>
      </c>
      <c r="J107" s="832">
        <v>120</v>
      </c>
      <c r="K107" s="1087"/>
      <c r="L107" s="862"/>
      <c r="M107" s="1088">
        <v>120</v>
      </c>
      <c r="N107" s="745"/>
      <c r="O107" s="745"/>
      <c r="P107" s="745"/>
      <c r="Q107" s="745"/>
    </row>
    <row r="108" spans="1:18" s="380" customFormat="1" ht="13.5" thickBot="1">
      <c r="A108" s="1105" t="s">
        <v>123</v>
      </c>
      <c r="B108" s="1106"/>
      <c r="C108" s="863"/>
      <c r="D108" s="1094">
        <f>SUM(D107,D104,D98,D93,D87,D82)</f>
        <v>30</v>
      </c>
      <c r="E108" s="1100">
        <f>SUM(E107,E104,E98,E93,E87,E82)</f>
        <v>13.5</v>
      </c>
      <c r="F108" s="419">
        <f>SUM(F104,F107,F98,F93,F87,F82)</f>
        <v>16.5</v>
      </c>
      <c r="G108" s="419">
        <f>SUM(G104,G98,G93,G87,G82)</f>
        <v>17</v>
      </c>
      <c r="H108" s="672"/>
      <c r="I108" s="419"/>
      <c r="J108" s="1084">
        <f>SUM(J107,J104,J98,J93,J87,J82)</f>
        <v>345</v>
      </c>
      <c r="K108" s="419">
        <f>SUM(K104,K93)</f>
        <v>75</v>
      </c>
      <c r="L108" s="865">
        <f>SUM(L104,L98,L93,L87,L82)</f>
        <v>150</v>
      </c>
      <c r="M108" s="1085">
        <f>SUM(M107)</f>
        <v>120</v>
      </c>
      <c r="N108" s="544"/>
      <c r="O108" s="544"/>
      <c r="P108" s="544"/>
      <c r="Q108" s="544"/>
      <c r="R108" s="544"/>
    </row>
    <row r="109" spans="1:18" ht="12.75">
      <c r="A109" s="4"/>
      <c r="B109" s="92"/>
      <c r="C109" s="5"/>
      <c r="D109" s="5"/>
      <c r="E109" s="5"/>
      <c r="F109" s="5"/>
      <c r="G109" s="846"/>
      <c r="H109" s="846"/>
      <c r="I109" s="846"/>
      <c r="J109" s="846"/>
      <c r="K109" s="846"/>
      <c r="L109" s="846"/>
      <c r="M109" s="1090"/>
      <c r="N109" s="544"/>
      <c r="O109" s="544"/>
      <c r="P109" s="544"/>
      <c r="Q109" s="544"/>
      <c r="R109" s="544"/>
    </row>
    <row r="110" spans="1:18" ht="13.5" thickBot="1">
      <c r="A110" s="4"/>
      <c r="B110" s="92"/>
      <c r="C110" s="5"/>
      <c r="D110" s="5"/>
      <c r="E110" s="5"/>
      <c r="F110" s="5"/>
      <c r="G110" s="846"/>
      <c r="H110" s="846"/>
      <c r="I110" s="846"/>
      <c r="J110" s="846"/>
      <c r="K110" s="846"/>
      <c r="L110" s="846"/>
      <c r="M110" s="1090"/>
      <c r="N110" s="544"/>
      <c r="O110" s="544"/>
      <c r="P110" s="544"/>
      <c r="Q110" s="544"/>
      <c r="R110" s="544"/>
    </row>
    <row r="111" spans="1:18" s="380" customFormat="1" ht="13.5" thickBot="1">
      <c r="A111" s="1122" t="s">
        <v>106</v>
      </c>
      <c r="B111" s="1123"/>
      <c r="C111" s="864" t="s">
        <v>61</v>
      </c>
      <c r="D111" s="1086">
        <f>SUM(D108,D59)</f>
        <v>60</v>
      </c>
      <c r="E111" s="1091">
        <f>SUM(E108,E59)</f>
        <v>32.5</v>
      </c>
      <c r="F111" s="1052">
        <f>SUM(F108,F59)</f>
        <v>27.5</v>
      </c>
      <c r="G111" s="1052">
        <f>SUM(G108,G59)</f>
        <v>33.5</v>
      </c>
      <c r="H111" s="672"/>
      <c r="I111" s="1092"/>
      <c r="J111" s="793">
        <f>SUM(J59,J108)</f>
        <v>787</v>
      </c>
      <c r="K111" s="865">
        <f>SUM(K59,K108)</f>
        <v>237</v>
      </c>
      <c r="L111" s="865">
        <f>SUM(L59,L108)</f>
        <v>390</v>
      </c>
      <c r="M111" s="1093">
        <f>SUM(M59,M108)</f>
        <v>160</v>
      </c>
      <c r="N111" s="544"/>
      <c r="O111" s="544"/>
      <c r="P111" s="544"/>
      <c r="Q111" s="544"/>
      <c r="R111" s="544"/>
    </row>
    <row r="112" spans="1:18" ht="12.75">
      <c r="A112" s="729"/>
      <c r="B112" s="729"/>
      <c r="C112" s="734"/>
      <c r="D112" s="734"/>
      <c r="E112" s="734"/>
      <c r="F112" s="734"/>
      <c r="G112" s="734"/>
      <c r="H112" s="734"/>
      <c r="I112" s="734"/>
      <c r="J112" s="734"/>
      <c r="K112" s="734"/>
      <c r="L112" s="734"/>
      <c r="M112" s="734"/>
      <c r="N112" s="544"/>
      <c r="O112" s="544"/>
      <c r="P112" s="544"/>
      <c r="Q112" s="544"/>
      <c r="R112" s="544"/>
    </row>
    <row r="113" spans="1:17" s="2" customFormat="1" ht="12.75">
      <c r="A113" s="744" t="s">
        <v>263</v>
      </c>
      <c r="B113" s="744"/>
      <c r="C113" s="744"/>
      <c r="D113" s="744"/>
      <c r="E113" s="744"/>
      <c r="F113" s="744"/>
      <c r="G113" s="744"/>
      <c r="H113" s="744"/>
      <c r="I113" s="744"/>
      <c r="J113" s="744"/>
      <c r="K113" s="744"/>
      <c r="L113" s="744"/>
      <c r="M113" s="744"/>
      <c r="N113" s="689"/>
      <c r="O113" s="689"/>
      <c r="P113" s="689"/>
      <c r="Q113" s="689"/>
    </row>
    <row r="114" spans="1:17" s="2" customFormat="1" ht="12.75">
      <c r="A114" s="744" t="s">
        <v>264</v>
      </c>
      <c r="B114" s="744"/>
      <c r="C114" s="744"/>
      <c r="D114" s="744"/>
      <c r="E114" s="744"/>
      <c r="F114" s="744"/>
      <c r="G114" s="744"/>
      <c r="H114" s="744"/>
      <c r="I114" s="744"/>
      <c r="J114" s="744"/>
      <c r="K114" s="744"/>
      <c r="L114" s="744"/>
      <c r="M114" s="744"/>
      <c r="N114" s="689"/>
      <c r="O114" s="689"/>
      <c r="P114" s="689"/>
      <c r="Q114" s="689"/>
    </row>
    <row r="115" spans="1:18" ht="12.75">
      <c r="A115" s="729"/>
      <c r="B115" s="729"/>
      <c r="C115" s="734"/>
      <c r="D115" s="734"/>
      <c r="E115" s="734"/>
      <c r="F115" s="734"/>
      <c r="G115" s="734"/>
      <c r="H115" s="734"/>
      <c r="I115" s="734"/>
      <c r="J115" s="734"/>
      <c r="K115" s="734"/>
      <c r="L115" s="734"/>
      <c r="M115" s="734"/>
      <c r="N115" s="544"/>
      <c r="O115" s="544"/>
      <c r="P115" s="544"/>
      <c r="Q115" s="544"/>
      <c r="R115" s="544"/>
    </row>
    <row r="116" spans="1:18" ht="12.75">
      <c r="A116" s="721"/>
      <c r="B116" s="720"/>
      <c r="C116" s="721"/>
      <c r="D116" s="721"/>
      <c r="E116" s="721"/>
      <c r="F116" s="721"/>
      <c r="G116" s="734"/>
      <c r="H116" s="734"/>
      <c r="I116" s="734"/>
      <c r="J116" s="734"/>
      <c r="K116" s="734"/>
      <c r="L116" s="734"/>
      <c r="M116" s="734"/>
      <c r="N116" s="544"/>
      <c r="O116" s="544"/>
      <c r="P116" s="544"/>
      <c r="Q116" s="544"/>
      <c r="R116" s="544"/>
    </row>
    <row r="117" spans="1:18" ht="12.75">
      <c r="A117" s="544"/>
      <c r="B117" s="733"/>
      <c r="C117" s="544"/>
      <c r="D117" s="544"/>
      <c r="E117" s="544"/>
      <c r="F117" s="544"/>
      <c r="G117" s="544"/>
      <c r="H117" s="544"/>
      <c r="I117" s="544"/>
      <c r="J117" s="544"/>
      <c r="K117" s="544"/>
      <c r="L117" s="544"/>
      <c r="M117" s="544"/>
      <c r="N117" s="544"/>
      <c r="O117" s="544"/>
      <c r="P117" s="544"/>
      <c r="Q117" s="544"/>
      <c r="R117" s="544"/>
    </row>
    <row r="118" spans="1:18" ht="12.75">
      <c r="A118" s="721"/>
      <c r="B118" s="720"/>
      <c r="C118" s="721"/>
      <c r="D118" s="721"/>
      <c r="E118" s="721"/>
      <c r="F118" s="721"/>
      <c r="G118" s="707"/>
      <c r="H118" s="707"/>
      <c r="I118" s="707"/>
      <c r="J118" s="707"/>
      <c r="K118" s="707"/>
      <c r="L118" s="707"/>
      <c r="M118" s="707"/>
      <c r="N118" s="544"/>
      <c r="O118" s="544"/>
      <c r="P118" s="544"/>
      <c r="Q118" s="544"/>
      <c r="R118" s="544"/>
    </row>
    <row r="119" spans="1:18" ht="12.75">
      <c r="A119" s="721"/>
      <c r="B119" s="720"/>
      <c r="C119" s="721"/>
      <c r="D119" s="721"/>
      <c r="E119" s="721"/>
      <c r="F119" s="721"/>
      <c r="G119" s="707"/>
      <c r="H119" s="707"/>
      <c r="I119" s="707"/>
      <c r="J119" s="707"/>
      <c r="K119" s="707"/>
      <c r="L119" s="707"/>
      <c r="M119" s="707"/>
      <c r="N119" s="544"/>
      <c r="O119" s="544"/>
      <c r="P119" s="544"/>
      <c r="Q119" s="544"/>
      <c r="R119" s="544"/>
    </row>
    <row r="120" spans="1:18" ht="15.75">
      <c r="A120" s="1155" t="s">
        <v>85</v>
      </c>
      <c r="B120" s="1156"/>
      <c r="C120" s="1156"/>
      <c r="D120" s="1156"/>
      <c r="E120" s="1156"/>
      <c r="F120" s="1156"/>
      <c r="G120" s="1156"/>
      <c r="H120" s="1156"/>
      <c r="I120" s="1156"/>
      <c r="J120" s="1156"/>
      <c r="K120" s="1156"/>
      <c r="L120" s="1156"/>
      <c r="M120" s="1156"/>
      <c r="N120" s="544"/>
      <c r="O120" s="544"/>
      <c r="P120" s="544"/>
      <c r="Q120" s="544"/>
      <c r="R120" s="544"/>
    </row>
    <row r="121" spans="1:18" ht="15.75">
      <c r="A121" s="1155" t="s">
        <v>268</v>
      </c>
      <c r="B121" s="1155"/>
      <c r="C121" s="1155"/>
      <c r="D121" s="1155"/>
      <c r="E121" s="1155"/>
      <c r="F121" s="1155"/>
      <c r="G121" s="1155"/>
      <c r="H121" s="1155"/>
      <c r="I121" s="1155"/>
      <c r="J121" s="1155"/>
      <c r="K121" s="1155"/>
      <c r="L121" s="1155"/>
      <c r="M121" s="1155"/>
      <c r="N121" s="544"/>
      <c r="O121" s="544"/>
      <c r="P121" s="544"/>
      <c r="Q121" s="544"/>
      <c r="R121" s="544"/>
    </row>
    <row r="122" spans="1:18" ht="15.75">
      <c r="A122" s="708"/>
      <c r="B122" s="708"/>
      <c r="C122" s="708"/>
      <c r="D122" s="708"/>
      <c r="E122" s="708"/>
      <c r="F122" s="708"/>
      <c r="G122" s="708"/>
      <c r="H122" s="708"/>
      <c r="I122" s="708"/>
      <c r="J122" s="708"/>
      <c r="K122" s="708"/>
      <c r="L122" s="708"/>
      <c r="M122" s="708"/>
      <c r="N122" s="544"/>
      <c r="O122" s="544"/>
      <c r="P122" s="544"/>
      <c r="Q122" s="544"/>
      <c r="R122" s="544"/>
    </row>
    <row r="123" spans="1:18" ht="12.75">
      <c r="A123" s="710"/>
      <c r="B123" s="730" t="s">
        <v>182</v>
      </c>
      <c r="C123" s="712"/>
      <c r="D123" s="710"/>
      <c r="E123" s="710"/>
      <c r="F123" s="710"/>
      <c r="G123" s="710"/>
      <c r="H123" s="710"/>
      <c r="I123" s="710"/>
      <c r="J123" s="710"/>
      <c r="K123" s="710"/>
      <c r="L123" s="710"/>
      <c r="M123" s="710"/>
      <c r="N123" s="544"/>
      <c r="O123" s="544"/>
      <c r="P123" s="544"/>
      <c r="Q123" s="544"/>
      <c r="R123" s="544"/>
    </row>
    <row r="124" spans="1:18" ht="12.75">
      <c r="A124" s="544"/>
      <c r="B124" s="687" t="s">
        <v>180</v>
      </c>
      <c r="C124" s="544"/>
      <c r="D124" s="544"/>
      <c r="E124" s="544"/>
      <c r="F124" s="544"/>
      <c r="G124" s="544"/>
      <c r="H124" s="544"/>
      <c r="I124" s="544"/>
      <c r="J124" s="544"/>
      <c r="K124" s="544"/>
      <c r="L124" s="544"/>
      <c r="M124" s="544"/>
      <c r="N124" s="544"/>
      <c r="O124" s="544"/>
      <c r="P124" s="544"/>
      <c r="Q124" s="544"/>
      <c r="R124" s="544"/>
    </row>
    <row r="125" spans="1:18" ht="12.75">
      <c r="A125" s="544"/>
      <c r="B125" s="340" t="s">
        <v>183</v>
      </c>
      <c r="C125" s="544"/>
      <c r="D125" s="544"/>
      <c r="E125" s="544"/>
      <c r="F125" s="544"/>
      <c r="G125" s="544"/>
      <c r="H125" s="544"/>
      <c r="I125" s="544"/>
      <c r="J125" s="544"/>
      <c r="K125" s="544"/>
      <c r="L125" s="544"/>
      <c r="M125" s="544"/>
      <c r="N125" s="544"/>
      <c r="O125" s="544"/>
      <c r="P125" s="544"/>
      <c r="Q125" s="544"/>
      <c r="R125" s="544"/>
    </row>
    <row r="126" spans="1:18" ht="12.75">
      <c r="A126" s="544"/>
      <c r="B126" s="340" t="s">
        <v>186</v>
      </c>
      <c r="C126" s="544"/>
      <c r="D126" s="544"/>
      <c r="E126" s="544"/>
      <c r="F126" s="544"/>
      <c r="G126" s="544"/>
      <c r="H126" s="544"/>
      <c r="I126" s="544"/>
      <c r="J126" s="544"/>
      <c r="K126" s="544"/>
      <c r="L126" s="544"/>
      <c r="M126" s="544"/>
      <c r="N126" s="544"/>
      <c r="O126" s="544"/>
      <c r="P126" s="544"/>
      <c r="Q126" s="544"/>
      <c r="R126" s="544"/>
    </row>
    <row r="127" spans="1:18" ht="12.75">
      <c r="A127" s="544"/>
      <c r="B127" s="687" t="s">
        <v>185</v>
      </c>
      <c r="C127" s="544"/>
      <c r="D127" s="544"/>
      <c r="E127" s="544"/>
      <c r="F127" s="544"/>
      <c r="G127" s="544"/>
      <c r="H127" s="544"/>
      <c r="I127" s="544"/>
      <c r="J127" s="544"/>
      <c r="K127" s="544"/>
      <c r="L127" s="544"/>
      <c r="M127" s="544"/>
      <c r="N127" s="544"/>
      <c r="O127" s="544"/>
      <c r="P127" s="544"/>
      <c r="Q127" s="544"/>
      <c r="R127" s="544"/>
    </row>
    <row r="128" spans="1:18" ht="12.75">
      <c r="A128" s="544"/>
      <c r="B128" s="544"/>
      <c r="C128" s="544"/>
      <c r="D128" s="544"/>
      <c r="E128" s="544"/>
      <c r="F128" s="544"/>
      <c r="G128" s="544"/>
      <c r="H128" s="544"/>
      <c r="I128" s="544"/>
      <c r="J128" s="544"/>
      <c r="K128" s="544"/>
      <c r="L128" s="544"/>
      <c r="M128" s="544"/>
      <c r="N128" s="544"/>
      <c r="O128" s="544"/>
      <c r="P128" s="544"/>
      <c r="Q128" s="544"/>
      <c r="R128" s="544"/>
    </row>
    <row r="129" spans="1:18" ht="13.5" thickBot="1">
      <c r="A129" s="544"/>
      <c r="B129" s="714" t="s">
        <v>107</v>
      </c>
      <c r="C129" s="544"/>
      <c r="D129" s="544"/>
      <c r="E129" s="544"/>
      <c r="F129" s="544"/>
      <c r="G129" s="565"/>
      <c r="H129" s="544"/>
      <c r="I129" s="544"/>
      <c r="J129" s="544"/>
      <c r="K129" s="544"/>
      <c r="L129" s="544"/>
      <c r="M129" s="544"/>
      <c r="N129" s="544"/>
      <c r="O129" s="544"/>
      <c r="P129" s="544"/>
      <c r="Q129" s="544"/>
      <c r="R129" s="544"/>
    </row>
    <row r="130" spans="1:18" ht="12.75">
      <c r="A130" s="65" t="s">
        <v>0</v>
      </c>
      <c r="B130" s="66"/>
      <c r="C130" s="73"/>
      <c r="D130" s="1111" t="s">
        <v>46</v>
      </c>
      <c r="E130" s="1112"/>
      <c r="F130" s="1112"/>
      <c r="G130" s="96" t="s">
        <v>34</v>
      </c>
      <c r="H130" s="3" t="s">
        <v>1</v>
      </c>
      <c r="I130" s="75" t="s">
        <v>39</v>
      </c>
      <c r="J130" s="1161" t="s">
        <v>49</v>
      </c>
      <c r="K130" s="1162"/>
      <c r="L130" s="1162"/>
      <c r="M130" s="1163"/>
      <c r="N130" s="544"/>
      <c r="O130" s="544"/>
      <c r="P130" s="544"/>
      <c r="Q130" s="544"/>
      <c r="R130" s="544"/>
    </row>
    <row r="131" spans="1:18" ht="12.75">
      <c r="A131" s="74"/>
      <c r="B131" s="67" t="s">
        <v>10</v>
      </c>
      <c r="C131" s="131" t="s">
        <v>37</v>
      </c>
      <c r="D131" s="78" t="s">
        <v>2</v>
      </c>
      <c r="E131" s="17" t="s">
        <v>43</v>
      </c>
      <c r="F131" s="81" t="s">
        <v>22</v>
      </c>
      <c r="G131" s="93" t="s">
        <v>47</v>
      </c>
      <c r="H131" s="7" t="s">
        <v>45</v>
      </c>
      <c r="I131" s="76" t="s">
        <v>40</v>
      </c>
      <c r="J131" s="166" t="s">
        <v>2</v>
      </c>
      <c r="K131" s="1116" t="s">
        <v>50</v>
      </c>
      <c r="L131" s="1116"/>
      <c r="M131" s="70" t="s">
        <v>152</v>
      </c>
      <c r="N131" s="544"/>
      <c r="O131" s="544"/>
      <c r="P131" s="544"/>
      <c r="Q131" s="544"/>
      <c r="R131" s="544"/>
    </row>
    <row r="132" spans="1:18" ht="12.75">
      <c r="A132" s="4"/>
      <c r="B132" s="67" t="s">
        <v>3</v>
      </c>
      <c r="C132" s="80"/>
      <c r="D132" s="55"/>
      <c r="E132" s="17" t="s">
        <v>11</v>
      </c>
      <c r="F132" s="38" t="s">
        <v>28</v>
      </c>
      <c r="G132" s="94" t="s">
        <v>68</v>
      </c>
      <c r="H132" s="7"/>
      <c r="I132" s="77" t="s">
        <v>41</v>
      </c>
      <c r="J132" s="86"/>
      <c r="K132" s="84" t="s">
        <v>12</v>
      </c>
      <c r="L132" s="125" t="s">
        <v>13</v>
      </c>
      <c r="M132" s="79"/>
      <c r="N132" s="544"/>
      <c r="O132" s="544"/>
      <c r="P132" s="544"/>
      <c r="Q132" s="544"/>
      <c r="R132" s="544"/>
    </row>
    <row r="133" spans="1:18" ht="12.75">
      <c r="A133" s="55"/>
      <c r="B133" s="67"/>
      <c r="C133" s="6"/>
      <c r="D133" s="55"/>
      <c r="E133" s="17" t="s">
        <v>38</v>
      </c>
      <c r="F133" s="68" t="s">
        <v>23</v>
      </c>
      <c r="G133" s="85" t="s">
        <v>69</v>
      </c>
      <c r="H133" s="6"/>
      <c r="I133" s="76" t="s">
        <v>42</v>
      </c>
      <c r="J133" s="87"/>
      <c r="K133" s="52"/>
      <c r="L133" s="95"/>
      <c r="M133" s="39"/>
      <c r="N133" s="544"/>
      <c r="O133" s="544"/>
      <c r="P133" s="544"/>
      <c r="Q133" s="544"/>
      <c r="R133" s="544"/>
    </row>
    <row r="134" spans="1:18" ht="12.75">
      <c r="A134" s="55"/>
      <c r="B134" s="56"/>
      <c r="C134" s="37"/>
      <c r="D134" s="55"/>
      <c r="E134" s="17" t="s">
        <v>44</v>
      </c>
      <c r="F134" s="68"/>
      <c r="G134" s="85" t="s">
        <v>26</v>
      </c>
      <c r="H134" s="8"/>
      <c r="I134" s="55" t="s">
        <v>70</v>
      </c>
      <c r="J134" s="26"/>
      <c r="K134" s="52"/>
      <c r="L134" s="16"/>
      <c r="M134" s="27"/>
      <c r="N134" s="544"/>
      <c r="O134" s="544"/>
      <c r="P134" s="544"/>
      <c r="Q134" s="544"/>
      <c r="R134" s="544"/>
    </row>
    <row r="135" spans="1:18" ht="12.75">
      <c r="A135" s="55"/>
      <c r="B135" s="56"/>
      <c r="C135" s="37"/>
      <c r="D135" s="55"/>
      <c r="E135" s="17"/>
      <c r="F135" s="68"/>
      <c r="G135" s="85"/>
      <c r="H135" s="8"/>
      <c r="I135" s="55"/>
      <c r="J135" s="26"/>
      <c r="K135" s="52"/>
      <c r="L135" s="16"/>
      <c r="M135" s="27"/>
      <c r="N135" s="544"/>
      <c r="O135" s="544"/>
      <c r="P135" s="544"/>
      <c r="Q135" s="544"/>
      <c r="R135" s="544"/>
    </row>
    <row r="136" spans="1:18" ht="13.5" thickBot="1">
      <c r="A136" s="10"/>
      <c r="B136" s="43"/>
      <c r="C136" s="11"/>
      <c r="D136" s="10"/>
      <c r="E136" s="69"/>
      <c r="F136" s="82"/>
      <c r="G136" s="69"/>
      <c r="H136" s="11"/>
      <c r="I136" s="10"/>
      <c r="J136" s="28"/>
      <c r="K136" s="53"/>
      <c r="L136" s="23"/>
      <c r="M136" s="29"/>
      <c r="N136" s="544"/>
      <c r="O136" s="544"/>
      <c r="P136" s="544"/>
      <c r="Q136" s="544"/>
      <c r="R136" s="544"/>
    </row>
    <row r="137" spans="1:18" ht="13.5" thickBot="1">
      <c r="A137" s="10"/>
      <c r="B137" s="22" t="s">
        <v>36</v>
      </c>
      <c r="C137" s="36"/>
      <c r="D137" s="11"/>
      <c r="E137" s="11"/>
      <c r="F137" s="11"/>
      <c r="G137" s="11"/>
      <c r="H137" s="11"/>
      <c r="I137" s="11"/>
      <c r="J137" s="11"/>
      <c r="K137" s="11"/>
      <c r="L137" s="11"/>
      <c r="M137" s="12"/>
      <c r="N137" s="544"/>
      <c r="O137" s="544"/>
      <c r="P137" s="544"/>
      <c r="Q137" s="544"/>
      <c r="R137" s="544"/>
    </row>
    <row r="138" spans="1:18" s="396" customFormat="1" ht="13.5" thickBot="1">
      <c r="A138" s="421" t="s">
        <v>5</v>
      </c>
      <c r="B138" s="401" t="s">
        <v>188</v>
      </c>
      <c r="C138" s="401"/>
      <c r="D138" s="422"/>
      <c r="E138" s="422"/>
      <c r="F138" s="422"/>
      <c r="G138" s="422"/>
      <c r="H138" s="422"/>
      <c r="I138" s="422"/>
      <c r="J138" s="422"/>
      <c r="K138" s="422"/>
      <c r="L138" s="422"/>
      <c r="M138" s="423"/>
      <c r="N138" s="544"/>
      <c r="O138" s="544"/>
      <c r="P138" s="544"/>
      <c r="Q138" s="544"/>
      <c r="R138" s="544"/>
    </row>
    <row r="139" spans="1:18" s="396" customFormat="1" ht="13.5" thickBot="1">
      <c r="A139" s="406" t="s">
        <v>6</v>
      </c>
      <c r="B139" s="407" t="s">
        <v>189</v>
      </c>
      <c r="C139" s="407"/>
      <c r="D139" s="407"/>
      <c r="E139" s="407"/>
      <c r="F139" s="409"/>
      <c r="G139" s="409"/>
      <c r="H139" s="422"/>
      <c r="I139" s="409"/>
      <c r="J139" s="409"/>
      <c r="K139" s="409"/>
      <c r="L139" s="409"/>
      <c r="M139" s="410"/>
      <c r="N139" s="544"/>
      <c r="O139" s="544"/>
      <c r="P139" s="544"/>
      <c r="Q139" s="544"/>
      <c r="R139" s="544"/>
    </row>
    <row r="140" spans="1:18" ht="12.75">
      <c r="A140" s="254">
        <v>1</v>
      </c>
      <c r="B140" s="180" t="s">
        <v>94</v>
      </c>
      <c r="C140" s="176"/>
      <c r="D140" s="189">
        <v>5</v>
      </c>
      <c r="E140" s="190">
        <v>2</v>
      </c>
      <c r="F140" s="191">
        <v>3</v>
      </c>
      <c r="G140" s="191">
        <v>3</v>
      </c>
      <c r="H140" s="188" t="s">
        <v>93</v>
      </c>
      <c r="I140" s="182" t="s">
        <v>27</v>
      </c>
      <c r="J140" s="240">
        <v>30</v>
      </c>
      <c r="K140" s="199"/>
      <c r="L140" s="200">
        <v>30</v>
      </c>
      <c r="M140" s="32"/>
      <c r="N140" s="544"/>
      <c r="O140" s="544"/>
      <c r="P140" s="544"/>
      <c r="Q140" s="544"/>
      <c r="R140" s="544"/>
    </row>
    <row r="141" spans="1:18" ht="13.5" thickBot="1">
      <c r="A141" s="246">
        <v>2</v>
      </c>
      <c r="B141" s="181" t="s">
        <v>165</v>
      </c>
      <c r="C141" s="184" t="s">
        <v>7</v>
      </c>
      <c r="D141" s="186">
        <v>3</v>
      </c>
      <c r="E141" s="187">
        <v>1</v>
      </c>
      <c r="F141" s="187">
        <v>2</v>
      </c>
      <c r="G141" s="188">
        <v>1</v>
      </c>
      <c r="H141" s="771" t="s">
        <v>93</v>
      </c>
      <c r="I141" s="183" t="s">
        <v>27</v>
      </c>
      <c r="J141" s="248">
        <v>15</v>
      </c>
      <c r="K141" s="247"/>
      <c r="L141" s="188">
        <v>15</v>
      </c>
      <c r="M141" s="249"/>
      <c r="N141" s="544"/>
      <c r="O141" s="544"/>
      <c r="P141" s="544"/>
      <c r="Q141" s="544"/>
      <c r="R141" s="544"/>
    </row>
    <row r="142" spans="1:18" s="440" customFormat="1" ht="13.5" thickBot="1">
      <c r="A142" s="474"/>
      <c r="B142" s="473" t="s">
        <v>73</v>
      </c>
      <c r="C142" s="474"/>
      <c r="D142" s="475">
        <f>SUM(D140:D141)</f>
        <v>8</v>
      </c>
      <c r="E142" s="476">
        <f>SUM(E140:E141)</f>
        <v>3</v>
      </c>
      <c r="F142" s="439">
        <f>SUM(F140:F141)</f>
        <v>5</v>
      </c>
      <c r="G142" s="439">
        <f>SUM(G140:G141)</f>
        <v>4</v>
      </c>
      <c r="H142" s="477" t="s">
        <v>61</v>
      </c>
      <c r="I142" s="478" t="s">
        <v>61</v>
      </c>
      <c r="J142" s="457">
        <f>SUM(J140:J141)</f>
        <v>45</v>
      </c>
      <c r="K142" s="439"/>
      <c r="L142" s="439">
        <f>SUM(L140:L141)</f>
        <v>45</v>
      </c>
      <c r="M142" s="458"/>
      <c r="N142" s="544"/>
      <c r="O142" s="544"/>
      <c r="P142" s="544"/>
      <c r="Q142" s="544"/>
      <c r="R142" s="544"/>
    </row>
    <row r="143" spans="1:18" s="440" customFormat="1" ht="12.75">
      <c r="A143" s="518"/>
      <c r="B143" s="517" t="s">
        <v>168</v>
      </c>
      <c r="C143" s="518"/>
      <c r="D143" s="670">
        <f>SUM(G142)</f>
        <v>4</v>
      </c>
      <c r="E143" s="519"/>
      <c r="F143" s="520"/>
      <c r="G143" s="520"/>
      <c r="H143" s="521" t="s">
        <v>61</v>
      </c>
      <c r="I143" s="522" t="s">
        <v>61</v>
      </c>
      <c r="J143" s="523"/>
      <c r="K143" s="520"/>
      <c r="L143" s="520"/>
      <c r="M143" s="533"/>
      <c r="N143" s="544"/>
      <c r="O143" s="544"/>
      <c r="P143" s="544"/>
      <c r="Q143" s="544"/>
      <c r="R143" s="544"/>
    </row>
    <row r="144" spans="1:18" s="440" customFormat="1" ht="13.5" thickBot="1">
      <c r="A144" s="647"/>
      <c r="B144" s="524" t="s">
        <v>169</v>
      </c>
      <c r="C144" s="525"/>
      <c r="D144" s="526"/>
      <c r="E144" s="526"/>
      <c r="F144" s="526"/>
      <c r="G144" s="526"/>
      <c r="H144" s="526" t="s">
        <v>61</v>
      </c>
      <c r="I144" s="527" t="s">
        <v>61</v>
      </c>
      <c r="J144" s="528"/>
      <c r="K144" s="526"/>
      <c r="L144" s="526"/>
      <c r="M144" s="527"/>
      <c r="N144" s="544"/>
      <c r="O144" s="544"/>
      <c r="P144" s="544"/>
      <c r="Q144" s="544"/>
      <c r="R144" s="544"/>
    </row>
    <row r="145" spans="1:18" s="396" customFormat="1" ht="13.5" thickBot="1">
      <c r="A145" s="626" t="s">
        <v>7</v>
      </c>
      <c r="B145" s="424" t="s">
        <v>190</v>
      </c>
      <c r="C145" s="424"/>
      <c r="D145" s="408"/>
      <c r="E145" s="408"/>
      <c r="F145" s="408"/>
      <c r="G145" s="510"/>
      <c r="H145" s="408"/>
      <c r="I145" s="408"/>
      <c r="J145" s="408"/>
      <c r="K145" s="408"/>
      <c r="L145" s="408"/>
      <c r="M145" s="529"/>
      <c r="N145" s="544"/>
      <c r="O145" s="544"/>
      <c r="P145" s="544"/>
      <c r="Q145" s="544"/>
      <c r="R145" s="544"/>
    </row>
    <row r="146" spans="1:18" ht="13.5" thickBot="1">
      <c r="A146" s="244">
        <v>1</v>
      </c>
      <c r="B146" s="180" t="s">
        <v>138</v>
      </c>
      <c r="C146" s="176" t="s">
        <v>7</v>
      </c>
      <c r="D146" s="189">
        <v>3</v>
      </c>
      <c r="E146" s="190">
        <v>1</v>
      </c>
      <c r="F146" s="191">
        <v>2</v>
      </c>
      <c r="G146" s="191">
        <v>0.5</v>
      </c>
      <c r="H146" s="191" t="s">
        <v>100</v>
      </c>
      <c r="I146" s="182" t="s">
        <v>27</v>
      </c>
      <c r="J146" s="176">
        <v>15</v>
      </c>
      <c r="K146" s="191">
        <v>15</v>
      </c>
      <c r="L146" s="204"/>
      <c r="M146" s="279"/>
      <c r="N146" s="544"/>
      <c r="O146" s="544"/>
      <c r="P146" s="544"/>
      <c r="Q146" s="544"/>
      <c r="R146" s="544"/>
    </row>
    <row r="147" spans="1:18" s="440" customFormat="1" ht="13.5" thickBot="1">
      <c r="A147" s="474"/>
      <c r="B147" s="473" t="s">
        <v>73</v>
      </c>
      <c r="C147" s="474"/>
      <c r="D147" s="475">
        <f>SUM(D146)</f>
        <v>3</v>
      </c>
      <c r="E147" s="476">
        <f>SUM(E146)</f>
        <v>1</v>
      </c>
      <c r="F147" s="439">
        <f>SUM(F146)</f>
        <v>2</v>
      </c>
      <c r="G147" s="439">
        <f>SUM(G146)</f>
        <v>0.5</v>
      </c>
      <c r="H147" s="477" t="s">
        <v>61</v>
      </c>
      <c r="I147" s="478" t="s">
        <v>61</v>
      </c>
      <c r="J147" s="438">
        <f>SUM(J146)</f>
        <v>15</v>
      </c>
      <c r="K147" s="439">
        <f>SUM(K146)</f>
        <v>15</v>
      </c>
      <c r="L147" s="439"/>
      <c r="M147" s="458"/>
      <c r="N147" s="544"/>
      <c r="O147" s="544"/>
      <c r="P147" s="544"/>
      <c r="Q147" s="544"/>
      <c r="R147" s="544"/>
    </row>
    <row r="148" spans="1:18" s="440" customFormat="1" ht="12.75">
      <c r="A148" s="480"/>
      <c r="B148" s="479" t="s">
        <v>168</v>
      </c>
      <c r="C148" s="480"/>
      <c r="D148" s="789">
        <f>SUM(G147)</f>
        <v>0.5</v>
      </c>
      <c r="E148" s="481"/>
      <c r="F148" s="482"/>
      <c r="G148" s="482"/>
      <c r="H148" s="483" t="s">
        <v>61</v>
      </c>
      <c r="I148" s="484" t="s">
        <v>61</v>
      </c>
      <c r="J148" s="485"/>
      <c r="K148" s="482"/>
      <c r="L148" s="482"/>
      <c r="M148" s="534"/>
      <c r="N148" s="544"/>
      <c r="O148" s="544"/>
      <c r="P148" s="544"/>
      <c r="Q148" s="544"/>
      <c r="R148" s="544"/>
    </row>
    <row r="149" spans="1:18" s="440" customFormat="1" ht="13.5" thickBot="1">
      <c r="A149" s="487"/>
      <c r="B149" s="486" t="s">
        <v>169</v>
      </c>
      <c r="C149" s="487"/>
      <c r="D149" s="488"/>
      <c r="E149" s="489"/>
      <c r="F149" s="490"/>
      <c r="G149" s="490"/>
      <c r="H149" s="491" t="s">
        <v>61</v>
      </c>
      <c r="I149" s="492" t="s">
        <v>61</v>
      </c>
      <c r="J149" s="493"/>
      <c r="K149" s="490"/>
      <c r="L149" s="490"/>
      <c r="M149" s="535"/>
      <c r="N149" s="544"/>
      <c r="O149" s="544"/>
      <c r="P149" s="544"/>
      <c r="Q149" s="544"/>
      <c r="R149" s="544"/>
    </row>
    <row r="150" spans="1:18" s="396" customFormat="1" ht="13.5" thickBot="1">
      <c r="A150" s="626" t="s">
        <v>8</v>
      </c>
      <c r="B150" s="424" t="s">
        <v>191</v>
      </c>
      <c r="C150" s="424"/>
      <c r="D150" s="408"/>
      <c r="E150" s="408"/>
      <c r="F150" s="408"/>
      <c r="G150" s="510"/>
      <c r="H150" s="408"/>
      <c r="I150" s="408"/>
      <c r="J150" s="408"/>
      <c r="K150" s="408"/>
      <c r="L150" s="408"/>
      <c r="M150" s="529"/>
      <c r="N150" s="544"/>
      <c r="O150" s="544"/>
      <c r="P150" s="544"/>
      <c r="Q150" s="544"/>
      <c r="R150" s="544"/>
    </row>
    <row r="151" spans="1:18" ht="13.5" thickBot="1">
      <c r="A151" s="244">
        <v>1</v>
      </c>
      <c r="B151" s="180" t="s">
        <v>222</v>
      </c>
      <c r="C151" s="176" t="s">
        <v>7</v>
      </c>
      <c r="D151" s="189">
        <v>5</v>
      </c>
      <c r="E151" s="190">
        <v>1</v>
      </c>
      <c r="F151" s="191">
        <v>4</v>
      </c>
      <c r="G151" s="191">
        <v>0.5</v>
      </c>
      <c r="H151" s="191" t="s">
        <v>93</v>
      </c>
      <c r="I151" s="182" t="s">
        <v>35</v>
      </c>
      <c r="J151" s="240">
        <v>15</v>
      </c>
      <c r="K151" s="200">
        <v>15</v>
      </c>
      <c r="L151" s="245"/>
      <c r="M151" s="202"/>
      <c r="N151" s="544"/>
      <c r="O151" s="544"/>
      <c r="P151" s="544"/>
      <c r="Q151" s="544"/>
      <c r="R151" s="544"/>
    </row>
    <row r="152" spans="1:18" ht="12.75">
      <c r="A152" s="246">
        <v>2</v>
      </c>
      <c r="B152" s="181" t="s">
        <v>229</v>
      </c>
      <c r="C152" s="184" t="s">
        <v>7</v>
      </c>
      <c r="D152" s="186">
        <v>5</v>
      </c>
      <c r="E152" s="187">
        <v>1</v>
      </c>
      <c r="F152" s="191">
        <v>4</v>
      </c>
      <c r="G152" s="188">
        <v>2</v>
      </c>
      <c r="H152" s="191" t="s">
        <v>93</v>
      </c>
      <c r="I152" s="183" t="s">
        <v>35</v>
      </c>
      <c r="J152" s="248">
        <v>15</v>
      </c>
      <c r="K152" s="188"/>
      <c r="L152" s="188">
        <v>15</v>
      </c>
      <c r="M152" s="249"/>
      <c r="N152" s="544"/>
      <c r="O152" s="544"/>
      <c r="P152" s="544"/>
      <c r="Q152" s="544"/>
      <c r="R152" s="544"/>
    </row>
    <row r="153" spans="1:18" ht="13.5" thickBot="1">
      <c r="A153" s="246">
        <v>3</v>
      </c>
      <c r="B153" s="181" t="s">
        <v>130</v>
      </c>
      <c r="C153" s="184" t="s">
        <v>7</v>
      </c>
      <c r="D153" s="186">
        <v>6</v>
      </c>
      <c r="E153" s="187">
        <v>1</v>
      </c>
      <c r="F153" s="191">
        <v>5</v>
      </c>
      <c r="G153" s="191">
        <v>2</v>
      </c>
      <c r="H153" s="191" t="s">
        <v>93</v>
      </c>
      <c r="I153" s="182" t="s">
        <v>35</v>
      </c>
      <c r="J153" s="248">
        <v>15</v>
      </c>
      <c r="K153" s="247"/>
      <c r="L153" s="188">
        <v>15</v>
      </c>
      <c r="M153" s="249"/>
      <c r="N153" s="544"/>
      <c r="O153" s="544"/>
      <c r="P153" s="544"/>
      <c r="Q153" s="544"/>
      <c r="R153" s="544"/>
    </row>
    <row r="154" spans="1:18" s="440" customFormat="1" ht="13.5" thickBot="1">
      <c r="A154" s="474"/>
      <c r="B154" s="473" t="s">
        <v>73</v>
      </c>
      <c r="C154" s="474"/>
      <c r="D154" s="475">
        <f>SUM(D151:D153)</f>
        <v>16</v>
      </c>
      <c r="E154" s="476">
        <f>SUM(E151:E153)</f>
        <v>3</v>
      </c>
      <c r="F154" s="439">
        <f>SUM(F151:F153)</f>
        <v>13</v>
      </c>
      <c r="G154" s="439">
        <f>SUM(G151:G153)</f>
        <v>4.5</v>
      </c>
      <c r="H154" s="477" t="s">
        <v>61</v>
      </c>
      <c r="I154" s="478" t="s">
        <v>61</v>
      </c>
      <c r="J154" s="438">
        <f>SUM(J151:J153)</f>
        <v>45</v>
      </c>
      <c r="K154" s="439">
        <f>SUM(K151:K153)</f>
        <v>15</v>
      </c>
      <c r="L154" s="439">
        <f>SUM(L152:L153)</f>
        <v>30</v>
      </c>
      <c r="M154" s="458"/>
      <c r="N154" s="544"/>
      <c r="O154" s="544"/>
      <c r="P154" s="544"/>
      <c r="Q154" s="544"/>
      <c r="R154" s="544"/>
    </row>
    <row r="155" spans="1:18" s="440" customFormat="1" ht="12.75">
      <c r="A155" s="480"/>
      <c r="B155" s="479" t="s">
        <v>168</v>
      </c>
      <c r="C155" s="480"/>
      <c r="D155" s="789">
        <f>SUM(G154)</f>
        <v>4.5</v>
      </c>
      <c r="E155" s="481"/>
      <c r="F155" s="482"/>
      <c r="G155" s="482"/>
      <c r="H155" s="483" t="s">
        <v>61</v>
      </c>
      <c r="I155" s="484" t="s">
        <v>61</v>
      </c>
      <c r="J155" s="485"/>
      <c r="K155" s="482"/>
      <c r="L155" s="482"/>
      <c r="M155" s="534"/>
      <c r="N155" s="544"/>
      <c r="O155" s="544"/>
      <c r="P155" s="544"/>
      <c r="Q155" s="544"/>
      <c r="R155" s="544"/>
    </row>
    <row r="156" spans="1:18" s="440" customFormat="1" ht="13.5" thickBot="1">
      <c r="A156" s="893"/>
      <c r="B156" s="894" t="s">
        <v>169</v>
      </c>
      <c r="C156" s="893"/>
      <c r="D156" s="898">
        <v>16</v>
      </c>
      <c r="E156" s="896"/>
      <c r="F156" s="526"/>
      <c r="G156" s="526"/>
      <c r="H156" s="526" t="s">
        <v>61</v>
      </c>
      <c r="I156" s="527" t="s">
        <v>61</v>
      </c>
      <c r="J156" s="899">
        <v>45</v>
      </c>
      <c r="K156" s="526"/>
      <c r="L156" s="526"/>
      <c r="M156" s="527"/>
      <c r="N156" s="544"/>
      <c r="O156" s="544"/>
      <c r="P156" s="544"/>
      <c r="Q156" s="544"/>
      <c r="R156" s="544"/>
    </row>
    <row r="157" spans="1:18" s="396" customFormat="1" ht="13.5" thickBot="1">
      <c r="A157" s="626" t="s">
        <v>56</v>
      </c>
      <c r="B157" s="424" t="s">
        <v>192</v>
      </c>
      <c r="C157" s="424"/>
      <c r="D157" s="408"/>
      <c r="E157" s="408"/>
      <c r="F157" s="408"/>
      <c r="G157" s="510"/>
      <c r="H157" s="408"/>
      <c r="I157" s="408"/>
      <c r="J157" s="408"/>
      <c r="K157" s="408"/>
      <c r="L157" s="408"/>
      <c r="M157" s="529"/>
      <c r="N157" s="544"/>
      <c r="O157" s="544"/>
      <c r="P157" s="544"/>
      <c r="Q157" s="544"/>
      <c r="R157" s="544"/>
    </row>
    <row r="158" spans="1:17" s="374" customFormat="1" ht="13.5" thickBot="1">
      <c r="A158" s="272">
        <v>1</v>
      </c>
      <c r="B158" s="180" t="s">
        <v>252</v>
      </c>
      <c r="C158" s="176" t="s">
        <v>7</v>
      </c>
      <c r="D158" s="189">
        <v>3</v>
      </c>
      <c r="E158" s="190">
        <v>1.5</v>
      </c>
      <c r="F158" s="191">
        <v>1.5</v>
      </c>
      <c r="G158" s="195">
        <v>3</v>
      </c>
      <c r="H158" s="191" t="s">
        <v>176</v>
      </c>
      <c r="I158" s="182" t="s">
        <v>27</v>
      </c>
      <c r="J158" s="204">
        <v>30</v>
      </c>
      <c r="K158" s="191"/>
      <c r="L158" s="191">
        <v>30</v>
      </c>
      <c r="M158" s="373"/>
      <c r="N158" s="746"/>
      <c r="O158" s="746"/>
      <c r="P158" s="746"/>
      <c r="Q158" s="746"/>
    </row>
    <row r="159" spans="1:18" s="440" customFormat="1" ht="13.5" thickBot="1">
      <c r="A159" s="474"/>
      <c r="B159" s="473" t="s">
        <v>73</v>
      </c>
      <c r="C159" s="474"/>
      <c r="D159" s="475">
        <f>SUM(D158)</f>
        <v>3</v>
      </c>
      <c r="E159" s="476">
        <f>SUM(E158:E158)</f>
        <v>1.5</v>
      </c>
      <c r="F159" s="438">
        <f>SUM(F158:F158)</f>
        <v>1.5</v>
      </c>
      <c r="G159" s="439">
        <f>SUM(G158)</f>
        <v>3</v>
      </c>
      <c r="H159" s="477" t="s">
        <v>61</v>
      </c>
      <c r="I159" s="478" t="s">
        <v>61</v>
      </c>
      <c r="J159" s="438">
        <f>SUM(J158:J158)</f>
        <v>30</v>
      </c>
      <c r="K159" s="439"/>
      <c r="L159" s="439">
        <f>SUM(L158:L158)</f>
        <v>30</v>
      </c>
      <c r="M159" s="458"/>
      <c r="N159" s="544"/>
      <c r="O159" s="544"/>
      <c r="P159" s="544"/>
      <c r="Q159" s="544"/>
      <c r="R159" s="544"/>
    </row>
    <row r="160" spans="1:18" s="440" customFormat="1" ht="12.75">
      <c r="A160" s="480"/>
      <c r="B160" s="479" t="s">
        <v>168</v>
      </c>
      <c r="C160" s="480"/>
      <c r="D160" s="789">
        <f>SUM(G159)</f>
        <v>3</v>
      </c>
      <c r="E160" s="481"/>
      <c r="F160" s="482"/>
      <c r="G160" s="482"/>
      <c r="H160" s="483" t="s">
        <v>61</v>
      </c>
      <c r="I160" s="484" t="s">
        <v>61</v>
      </c>
      <c r="J160" s="485"/>
      <c r="K160" s="482"/>
      <c r="L160" s="482"/>
      <c r="M160" s="534"/>
      <c r="N160" s="544"/>
      <c r="O160" s="544"/>
      <c r="P160" s="544"/>
      <c r="Q160" s="544"/>
      <c r="R160" s="544"/>
    </row>
    <row r="161" spans="1:18" s="440" customFormat="1" ht="13.5" thickBot="1">
      <c r="A161" s="487"/>
      <c r="B161" s="486" t="s">
        <v>169</v>
      </c>
      <c r="C161" s="487"/>
      <c r="D161" s="488"/>
      <c r="E161" s="489"/>
      <c r="F161" s="490"/>
      <c r="G161" s="490"/>
      <c r="H161" s="491" t="s">
        <v>61</v>
      </c>
      <c r="I161" s="492" t="s">
        <v>61</v>
      </c>
      <c r="J161" s="493"/>
      <c r="K161" s="490"/>
      <c r="L161" s="490"/>
      <c r="M161" s="535"/>
      <c r="N161" s="544"/>
      <c r="O161" s="544"/>
      <c r="P161" s="544"/>
      <c r="Q161" s="544"/>
      <c r="R161" s="544"/>
    </row>
    <row r="162" spans="1:18" s="396" customFormat="1" ht="13.5" thickBot="1">
      <c r="A162" s="626" t="s">
        <v>57</v>
      </c>
      <c r="B162" s="424" t="s">
        <v>9</v>
      </c>
      <c r="C162" s="424"/>
      <c r="D162" s="408"/>
      <c r="E162" s="408"/>
      <c r="F162" s="408"/>
      <c r="G162" s="510"/>
      <c r="H162" s="408"/>
      <c r="I162" s="408"/>
      <c r="J162" s="408"/>
      <c r="K162" s="408"/>
      <c r="L162" s="408"/>
      <c r="M162" s="529"/>
      <c r="N162" s="544"/>
      <c r="O162" s="544"/>
      <c r="P162" s="544"/>
      <c r="Q162" s="544"/>
      <c r="R162" s="544"/>
    </row>
    <row r="163" spans="1:18" s="396" customFormat="1" ht="13.5" thickBot="1">
      <c r="A163" s="620" t="s">
        <v>58</v>
      </c>
      <c r="B163" s="666" t="s">
        <v>136</v>
      </c>
      <c r="C163" s="644"/>
      <c r="D163" s="395"/>
      <c r="E163" s="532"/>
      <c r="F163" s="394"/>
      <c r="G163" s="635"/>
      <c r="H163" s="635" t="s">
        <v>61</v>
      </c>
      <c r="I163" s="635" t="s">
        <v>61</v>
      </c>
      <c r="J163" s="656"/>
      <c r="K163" s="415"/>
      <c r="L163" s="654"/>
      <c r="M163" s="657"/>
      <c r="N163" s="544"/>
      <c r="O163" s="544"/>
      <c r="P163" s="544"/>
      <c r="Q163" s="544"/>
      <c r="R163" s="544"/>
    </row>
    <row r="164" spans="1:18" s="380" customFormat="1" ht="13.5" thickBot="1">
      <c r="A164" s="1117" t="s">
        <v>210</v>
      </c>
      <c r="B164" s="1118"/>
      <c r="C164" s="667" t="s">
        <v>7</v>
      </c>
      <c r="D164" s="1062">
        <f>SUM(D159,D154,D147,D142)</f>
        <v>30</v>
      </c>
      <c r="E164" s="384">
        <f>SUM(E159,E154,E147,E142)</f>
        <v>8.5</v>
      </c>
      <c r="F164" s="384">
        <f>SUM(F159,F154,F147,F142)</f>
        <v>21.5</v>
      </c>
      <c r="G164" s="384">
        <f>SUM(G159,G154,G147,G142)</f>
        <v>12</v>
      </c>
      <c r="H164" s="542"/>
      <c r="I164" s="541"/>
      <c r="J164" s="540">
        <f>SUM(J142,J147,J154,J159)</f>
        <v>135</v>
      </c>
      <c r="K164" s="384">
        <f>SUM(K154,K147)</f>
        <v>30</v>
      </c>
      <c r="L164" s="385">
        <f>SUM(L159,L154,L142)</f>
        <v>105</v>
      </c>
      <c r="M164" s="652"/>
      <c r="N164" s="544"/>
      <c r="O164" s="544"/>
      <c r="P164" s="544"/>
      <c r="Q164" s="544"/>
      <c r="R164" s="544"/>
    </row>
    <row r="165" spans="1:13" s="544" customFormat="1" ht="12.75">
      <c r="A165" s="931"/>
      <c r="B165" s="720"/>
      <c r="C165" s="739"/>
      <c r="D165" s="739"/>
      <c r="E165" s="739"/>
      <c r="F165" s="739"/>
      <c r="G165" s="738"/>
      <c r="H165" s="707"/>
      <c r="I165" s="707"/>
      <c r="J165" s="707"/>
      <c r="K165" s="707"/>
      <c r="L165" s="731"/>
      <c r="M165" s="731"/>
    </row>
    <row r="166" spans="1:13" s="544" customFormat="1" ht="12.75">
      <c r="A166" s="721"/>
      <c r="B166" s="720"/>
      <c r="C166" s="721"/>
      <c r="D166" s="721"/>
      <c r="E166" s="721"/>
      <c r="F166" s="721"/>
      <c r="G166" s="707"/>
      <c r="H166" s="707"/>
      <c r="I166" s="707"/>
      <c r="J166" s="707"/>
      <c r="K166" s="707"/>
      <c r="L166" s="707"/>
      <c r="M166" s="707"/>
    </row>
    <row r="167" spans="1:13" s="544" customFormat="1" ht="12.75">
      <c r="A167" s="729"/>
      <c r="B167" s="729"/>
      <c r="C167" s="735"/>
      <c r="D167" s="735"/>
      <c r="E167" s="735"/>
      <c r="F167" s="735"/>
      <c r="G167" s="735"/>
      <c r="H167" s="735"/>
      <c r="I167" s="735"/>
      <c r="J167" s="707"/>
      <c r="K167" s="707"/>
      <c r="L167" s="707"/>
      <c r="M167" s="707"/>
    </row>
    <row r="168" spans="1:13" s="544" customFormat="1" ht="12.75">
      <c r="A168" s="729"/>
      <c r="B168" s="729"/>
      <c r="C168" s="707"/>
      <c r="D168" s="707"/>
      <c r="E168" s="707"/>
      <c r="F168" s="707"/>
      <c r="G168" s="707"/>
      <c r="H168" s="707"/>
      <c r="I168" s="707"/>
      <c r="J168" s="707"/>
      <c r="K168" s="707"/>
      <c r="L168" s="707"/>
      <c r="M168" s="707"/>
    </row>
    <row r="169" spans="1:13" s="544" customFormat="1" ht="12.75">
      <c r="A169" s="721" t="s">
        <v>221</v>
      </c>
      <c r="B169" s="720"/>
      <c r="C169" s="721"/>
      <c r="D169" s="721"/>
      <c r="E169" s="721"/>
      <c r="F169" s="721"/>
      <c r="G169" s="707"/>
      <c r="H169" s="707"/>
      <c r="I169" s="707"/>
      <c r="J169" s="707"/>
      <c r="K169" s="707"/>
      <c r="L169" s="707"/>
      <c r="M169" s="707"/>
    </row>
    <row r="170" spans="1:13" s="544" customFormat="1" ht="12.75">
      <c r="A170" s="721" t="s">
        <v>223</v>
      </c>
      <c r="B170" s="720"/>
      <c r="C170" s="721"/>
      <c r="D170" s="721"/>
      <c r="E170" s="721"/>
      <c r="F170" s="721"/>
      <c r="G170" s="707"/>
      <c r="H170" s="707"/>
      <c r="I170" s="707"/>
      <c r="J170" s="707"/>
      <c r="K170" s="707"/>
      <c r="L170" s="707"/>
      <c r="M170" s="707"/>
    </row>
    <row r="171" spans="1:2" s="544" customFormat="1" ht="12.75">
      <c r="A171" s="733" t="s">
        <v>206</v>
      </c>
      <c r="B171" s="733"/>
    </row>
    <row r="172" spans="1:13" s="544" customFormat="1" ht="15.75">
      <c r="A172" s="708"/>
      <c r="B172" s="708"/>
      <c r="C172" s="708"/>
      <c r="D172" s="708"/>
      <c r="E172" s="708"/>
      <c r="F172" s="708"/>
      <c r="G172" s="708"/>
      <c r="H172" s="708"/>
      <c r="I172" s="708"/>
      <c r="J172" s="708"/>
      <c r="K172" s="708"/>
      <c r="L172" s="708"/>
      <c r="M172" s="708"/>
    </row>
    <row r="173" spans="1:13" s="544" customFormat="1" ht="15.75">
      <c r="A173" s="1155" t="s">
        <v>85</v>
      </c>
      <c r="B173" s="1156"/>
      <c r="C173" s="1156"/>
      <c r="D173" s="1156"/>
      <c r="E173" s="1156"/>
      <c r="F173" s="1156"/>
      <c r="G173" s="1156"/>
      <c r="H173" s="1156"/>
      <c r="I173" s="1156"/>
      <c r="J173" s="1156"/>
      <c r="K173" s="1156"/>
      <c r="L173" s="1156"/>
      <c r="M173" s="1156"/>
    </row>
    <row r="174" spans="1:13" s="544" customFormat="1" ht="15.75">
      <c r="A174" s="1155" t="s">
        <v>214</v>
      </c>
      <c r="B174" s="1155"/>
      <c r="C174" s="1155"/>
      <c r="D174" s="1155"/>
      <c r="E174" s="1155"/>
      <c r="F174" s="1155"/>
      <c r="G174" s="1155"/>
      <c r="H174" s="1155"/>
      <c r="I174" s="1155"/>
      <c r="J174" s="1155"/>
      <c r="K174" s="1155"/>
      <c r="L174" s="1155"/>
      <c r="M174" s="1155"/>
    </row>
    <row r="175" spans="1:13" s="544" customFormat="1" ht="15.75">
      <c r="A175" s="708"/>
      <c r="B175" s="708"/>
      <c r="C175" s="708"/>
      <c r="D175" s="708"/>
      <c r="E175" s="708"/>
      <c r="F175" s="708"/>
      <c r="G175" s="708"/>
      <c r="H175" s="708"/>
      <c r="I175" s="708"/>
      <c r="J175" s="708"/>
      <c r="K175" s="708"/>
      <c r="L175" s="708"/>
      <c r="M175" s="708"/>
    </row>
    <row r="176" spans="1:13" s="544" customFormat="1" ht="12.75">
      <c r="A176" s="710"/>
      <c r="B176" s="736" t="s">
        <v>182</v>
      </c>
      <c r="C176" s="712"/>
      <c r="D176" s="710"/>
      <c r="E176" s="710"/>
      <c r="F176" s="710"/>
      <c r="G176" s="710"/>
      <c r="H176" s="710"/>
      <c r="I176" s="710"/>
      <c r="J176" s="710"/>
      <c r="K176" s="710"/>
      <c r="L176" s="710"/>
      <c r="M176" s="710"/>
    </row>
    <row r="177" s="544" customFormat="1" ht="12.75">
      <c r="B177" s="687" t="s">
        <v>181</v>
      </c>
    </row>
    <row r="178" s="544" customFormat="1" ht="12.75">
      <c r="B178" s="340" t="s">
        <v>183</v>
      </c>
    </row>
    <row r="179" s="544" customFormat="1" ht="12.75">
      <c r="B179" s="340" t="s">
        <v>184</v>
      </c>
    </row>
    <row r="180" s="544" customFormat="1" ht="12.75">
      <c r="B180" s="687" t="s">
        <v>185</v>
      </c>
    </row>
    <row r="181" s="544" customFormat="1" ht="12.75"/>
    <row r="182" spans="2:7" s="544" customFormat="1" ht="13.5" thickBot="1">
      <c r="B182" s="714" t="s">
        <v>110</v>
      </c>
      <c r="G182" s="565"/>
    </row>
    <row r="183" spans="1:18" ht="12.75">
      <c r="A183" s="65" t="s">
        <v>0</v>
      </c>
      <c r="B183" s="66"/>
      <c r="C183" s="73"/>
      <c r="D183" s="1111" t="s">
        <v>46</v>
      </c>
      <c r="E183" s="1112"/>
      <c r="F183" s="1112"/>
      <c r="G183" s="96" t="s">
        <v>34</v>
      </c>
      <c r="H183" s="3" t="s">
        <v>1</v>
      </c>
      <c r="I183" s="75" t="s">
        <v>39</v>
      </c>
      <c r="J183" s="1161" t="s">
        <v>49</v>
      </c>
      <c r="K183" s="1162"/>
      <c r="L183" s="1162"/>
      <c r="M183" s="1163"/>
      <c r="N183" s="544"/>
      <c r="O183" s="544"/>
      <c r="P183" s="544"/>
      <c r="Q183" s="544"/>
      <c r="R183" s="544"/>
    </row>
    <row r="184" spans="1:18" ht="12.75">
      <c r="A184" s="74"/>
      <c r="B184" s="67" t="s">
        <v>10</v>
      </c>
      <c r="C184" s="131" t="s">
        <v>37</v>
      </c>
      <c r="D184" s="78" t="s">
        <v>2</v>
      </c>
      <c r="E184" s="17" t="s">
        <v>43</v>
      </c>
      <c r="F184" s="81" t="s">
        <v>22</v>
      </c>
      <c r="G184" s="93" t="s">
        <v>47</v>
      </c>
      <c r="H184" s="7" t="s">
        <v>45</v>
      </c>
      <c r="I184" s="76" t="s">
        <v>40</v>
      </c>
      <c r="J184" s="166" t="s">
        <v>2</v>
      </c>
      <c r="K184" s="1116" t="s">
        <v>50</v>
      </c>
      <c r="L184" s="1116"/>
      <c r="M184" s="70" t="s">
        <v>152</v>
      </c>
      <c r="N184" s="544"/>
      <c r="O184" s="544"/>
      <c r="P184" s="544"/>
      <c r="Q184" s="544"/>
      <c r="R184" s="544"/>
    </row>
    <row r="185" spans="1:18" ht="12.75">
      <c r="A185" s="4"/>
      <c r="B185" s="67" t="s">
        <v>3</v>
      </c>
      <c r="C185" s="80"/>
      <c r="D185" s="55"/>
      <c r="E185" s="17" t="s">
        <v>11</v>
      </c>
      <c r="F185" s="38" t="s">
        <v>28</v>
      </c>
      <c r="G185" s="94" t="s">
        <v>68</v>
      </c>
      <c r="H185" s="7"/>
      <c r="I185" s="77" t="s">
        <v>41</v>
      </c>
      <c r="J185" s="86"/>
      <c r="K185" s="84" t="s">
        <v>12</v>
      </c>
      <c r="L185" s="125" t="s">
        <v>13</v>
      </c>
      <c r="M185" s="79"/>
      <c r="N185" s="544"/>
      <c r="O185" s="544"/>
      <c r="P185" s="544"/>
      <c r="Q185" s="544"/>
      <c r="R185" s="544"/>
    </row>
    <row r="186" spans="1:18" ht="12.75">
      <c r="A186" s="55"/>
      <c r="B186" s="67"/>
      <c r="C186" s="6"/>
      <c r="D186" s="55"/>
      <c r="E186" s="17" t="s">
        <v>38</v>
      </c>
      <c r="F186" s="68" t="s">
        <v>23</v>
      </c>
      <c r="G186" s="85" t="s">
        <v>69</v>
      </c>
      <c r="H186" s="6"/>
      <c r="I186" s="76" t="s">
        <v>42</v>
      </c>
      <c r="J186" s="87"/>
      <c r="K186" s="52"/>
      <c r="L186" s="95"/>
      <c r="M186" s="39"/>
      <c r="N186" s="544"/>
      <c r="O186" s="544"/>
      <c r="P186" s="544"/>
      <c r="Q186" s="544"/>
      <c r="R186" s="544"/>
    </row>
    <row r="187" spans="1:18" ht="12.75">
      <c r="A187" s="55"/>
      <c r="B187" s="56"/>
      <c r="C187" s="37"/>
      <c r="D187" s="55"/>
      <c r="E187" s="17" t="s">
        <v>44</v>
      </c>
      <c r="F187" s="68"/>
      <c r="G187" s="85" t="s">
        <v>26</v>
      </c>
      <c r="H187" s="8"/>
      <c r="I187" s="55" t="s">
        <v>70</v>
      </c>
      <c r="J187" s="26"/>
      <c r="K187" s="52"/>
      <c r="L187" s="16"/>
      <c r="M187" s="27"/>
      <c r="N187" s="544"/>
      <c r="O187" s="544"/>
      <c r="P187" s="544"/>
      <c r="Q187" s="544"/>
      <c r="R187" s="544"/>
    </row>
    <row r="188" spans="1:18" ht="12.75">
      <c r="A188" s="55"/>
      <c r="B188" s="56"/>
      <c r="C188" s="37"/>
      <c r="D188" s="55"/>
      <c r="E188" s="17"/>
      <c r="F188" s="68"/>
      <c r="G188" s="85"/>
      <c r="H188" s="8"/>
      <c r="I188" s="55"/>
      <c r="J188" s="26"/>
      <c r="K188" s="52"/>
      <c r="L188" s="16"/>
      <c r="M188" s="27"/>
      <c r="N188" s="544"/>
      <c r="O188" s="544"/>
      <c r="P188" s="544"/>
      <c r="Q188" s="544"/>
      <c r="R188" s="544"/>
    </row>
    <row r="189" spans="1:18" ht="13.5" thickBot="1">
      <c r="A189" s="10"/>
      <c r="B189" s="43"/>
      <c r="C189" s="11"/>
      <c r="D189" s="10"/>
      <c r="E189" s="69"/>
      <c r="F189" s="82"/>
      <c r="G189" s="69"/>
      <c r="H189" s="11"/>
      <c r="I189" s="10"/>
      <c r="J189" s="28"/>
      <c r="K189" s="53"/>
      <c r="L189" s="23"/>
      <c r="M189" s="29"/>
      <c r="N189" s="544"/>
      <c r="O189" s="544"/>
      <c r="P189" s="544"/>
      <c r="Q189" s="544"/>
      <c r="R189" s="544"/>
    </row>
    <row r="190" spans="1:18" ht="13.5" thickBot="1">
      <c r="A190" s="10"/>
      <c r="B190" s="22" t="s">
        <v>36</v>
      </c>
      <c r="C190" s="36"/>
      <c r="D190" s="11"/>
      <c r="E190" s="11"/>
      <c r="F190" s="11"/>
      <c r="G190" s="11"/>
      <c r="H190" s="11"/>
      <c r="I190" s="11"/>
      <c r="J190" s="11"/>
      <c r="K190" s="11"/>
      <c r="L190" s="11"/>
      <c r="M190" s="12"/>
      <c r="N190" s="544"/>
      <c r="O190" s="544"/>
      <c r="P190" s="544"/>
      <c r="Q190" s="544"/>
      <c r="R190" s="544"/>
    </row>
    <row r="191" spans="1:18" s="396" customFormat="1" ht="13.5" thickBot="1">
      <c r="A191" s="421" t="s">
        <v>5</v>
      </c>
      <c r="B191" s="401" t="s">
        <v>188</v>
      </c>
      <c r="C191" s="401"/>
      <c r="D191" s="422"/>
      <c r="E191" s="422"/>
      <c r="F191" s="422"/>
      <c r="G191" s="422"/>
      <c r="H191" s="422"/>
      <c r="I191" s="422"/>
      <c r="J191" s="422"/>
      <c r="K191" s="422"/>
      <c r="L191" s="422"/>
      <c r="M191" s="423"/>
      <c r="N191" s="544"/>
      <c r="O191" s="544"/>
      <c r="P191" s="544"/>
      <c r="Q191" s="544"/>
      <c r="R191" s="544"/>
    </row>
    <row r="192" spans="1:18" s="396" customFormat="1" ht="13.5" thickBot="1">
      <c r="A192" s="406" t="s">
        <v>6</v>
      </c>
      <c r="B192" s="407" t="s">
        <v>189</v>
      </c>
      <c r="C192" s="407"/>
      <c r="D192" s="407"/>
      <c r="E192" s="407"/>
      <c r="F192" s="411"/>
      <c r="G192" s="411"/>
      <c r="H192" s="411"/>
      <c r="I192" s="411"/>
      <c r="J192" s="411"/>
      <c r="K192" s="411"/>
      <c r="L192" s="411"/>
      <c r="M192" s="410"/>
      <c r="N192" s="544"/>
      <c r="O192" s="544"/>
      <c r="P192" s="544"/>
      <c r="Q192" s="544"/>
      <c r="R192" s="544"/>
    </row>
    <row r="193" spans="1:18" ht="12.75">
      <c r="A193" s="254">
        <v>1</v>
      </c>
      <c r="B193" s="180" t="s">
        <v>94</v>
      </c>
      <c r="C193" s="176" t="s">
        <v>8</v>
      </c>
      <c r="D193" s="189">
        <v>6</v>
      </c>
      <c r="E193" s="190">
        <v>2</v>
      </c>
      <c r="F193" s="191">
        <v>4</v>
      </c>
      <c r="G193" s="191">
        <v>3</v>
      </c>
      <c r="H193" s="188" t="s">
        <v>176</v>
      </c>
      <c r="I193" s="182" t="s">
        <v>27</v>
      </c>
      <c r="J193" s="240">
        <v>30</v>
      </c>
      <c r="K193" s="329"/>
      <c r="L193" s="294">
        <v>30</v>
      </c>
      <c r="M193" s="32"/>
      <c r="N193" s="544"/>
      <c r="O193" s="544"/>
      <c r="P193" s="544"/>
      <c r="Q193" s="544"/>
      <c r="R193" s="544"/>
    </row>
    <row r="194" spans="1:18" ht="13.5" thickBot="1">
      <c r="A194" s="246">
        <v>2</v>
      </c>
      <c r="B194" s="181" t="s">
        <v>165</v>
      </c>
      <c r="C194" s="184" t="s">
        <v>8</v>
      </c>
      <c r="D194" s="186">
        <v>3</v>
      </c>
      <c r="E194" s="187">
        <v>1</v>
      </c>
      <c r="F194" s="187">
        <v>2</v>
      </c>
      <c r="G194" s="188">
        <v>1</v>
      </c>
      <c r="H194" s="191" t="s">
        <v>93</v>
      </c>
      <c r="I194" s="183" t="s">
        <v>27</v>
      </c>
      <c r="J194" s="248">
        <v>15</v>
      </c>
      <c r="K194" s="217"/>
      <c r="L194" s="175">
        <v>15</v>
      </c>
      <c r="M194" s="21"/>
      <c r="N194" s="544"/>
      <c r="O194" s="544"/>
      <c r="P194" s="544"/>
      <c r="Q194" s="544"/>
      <c r="R194" s="544"/>
    </row>
    <row r="195" spans="1:18" s="440" customFormat="1" ht="13.5" thickBot="1">
      <c r="A195" s="474"/>
      <c r="B195" s="473" t="s">
        <v>73</v>
      </c>
      <c r="C195" s="474"/>
      <c r="D195" s="475">
        <f>SUM(D193:D194)</f>
        <v>9</v>
      </c>
      <c r="E195" s="476">
        <f>SUM(E193:E194)</f>
        <v>3</v>
      </c>
      <c r="F195" s="439">
        <f>SUM(F193:F194)</f>
        <v>6</v>
      </c>
      <c r="G195" s="439">
        <f>SUM(G193:G194)</f>
        <v>4</v>
      </c>
      <c r="H195" s="477" t="s">
        <v>61</v>
      </c>
      <c r="I195" s="478" t="s">
        <v>61</v>
      </c>
      <c r="J195" s="457">
        <f>SUM(J193:J194)</f>
        <v>45</v>
      </c>
      <c r="K195" s="435"/>
      <c r="L195" s="435">
        <f>SUM(L193:L194)</f>
        <v>45</v>
      </c>
      <c r="M195" s="458"/>
      <c r="N195" s="544"/>
      <c r="O195" s="544"/>
      <c r="P195" s="544"/>
      <c r="Q195" s="544"/>
      <c r="R195" s="544"/>
    </row>
    <row r="196" spans="1:18" s="440" customFormat="1" ht="12.75">
      <c r="A196" s="518"/>
      <c r="B196" s="517" t="s">
        <v>168</v>
      </c>
      <c r="C196" s="518"/>
      <c r="D196" s="642">
        <f>SUM(G195)</f>
        <v>4</v>
      </c>
      <c r="E196" s="519"/>
      <c r="F196" s="520"/>
      <c r="G196" s="520"/>
      <c r="H196" s="521" t="s">
        <v>61</v>
      </c>
      <c r="I196" s="522" t="s">
        <v>61</v>
      </c>
      <c r="J196" s="523"/>
      <c r="K196" s="561"/>
      <c r="L196" s="561"/>
      <c r="M196" s="466"/>
      <c r="N196" s="544"/>
      <c r="O196" s="544"/>
      <c r="P196" s="544"/>
      <c r="Q196" s="544"/>
      <c r="R196" s="544"/>
    </row>
    <row r="197" spans="1:18" s="440" customFormat="1" ht="13.5" thickBot="1">
      <c r="A197" s="647"/>
      <c r="B197" s="524" t="s">
        <v>169</v>
      </c>
      <c r="C197" s="525"/>
      <c r="D197" s="526"/>
      <c r="E197" s="526"/>
      <c r="F197" s="526"/>
      <c r="G197" s="526"/>
      <c r="H197" s="526" t="s">
        <v>61</v>
      </c>
      <c r="I197" s="527" t="s">
        <v>61</v>
      </c>
      <c r="J197" s="528"/>
      <c r="K197" s="679"/>
      <c r="L197" s="679"/>
      <c r="M197" s="471"/>
      <c r="N197" s="544"/>
      <c r="O197" s="544"/>
      <c r="P197" s="544"/>
      <c r="Q197" s="544"/>
      <c r="R197" s="544"/>
    </row>
    <row r="198" spans="1:18" s="396" customFormat="1" ht="13.5" thickBot="1">
      <c r="A198" s="626" t="s">
        <v>7</v>
      </c>
      <c r="B198" s="424" t="s">
        <v>190</v>
      </c>
      <c r="C198" s="424"/>
      <c r="D198" s="408"/>
      <c r="E198" s="408"/>
      <c r="F198" s="408"/>
      <c r="G198" s="510"/>
      <c r="H198" s="408"/>
      <c r="I198" s="408"/>
      <c r="J198" s="408"/>
      <c r="K198" s="411"/>
      <c r="L198" s="411"/>
      <c r="M198" s="410"/>
      <c r="N198" s="544"/>
      <c r="O198" s="544"/>
      <c r="P198" s="544"/>
      <c r="Q198" s="544"/>
      <c r="R198" s="544"/>
    </row>
    <row r="199" spans="1:18" s="396" customFormat="1" ht="13.5" thickBot="1">
      <c r="A199" s="626" t="s">
        <v>8</v>
      </c>
      <c r="B199" s="424" t="s">
        <v>191</v>
      </c>
      <c r="C199" s="424"/>
      <c r="D199" s="408"/>
      <c r="E199" s="408"/>
      <c r="F199" s="408"/>
      <c r="G199" s="510"/>
      <c r="H199" s="408"/>
      <c r="I199" s="408"/>
      <c r="J199" s="408"/>
      <c r="K199" s="411"/>
      <c r="L199" s="411"/>
      <c r="M199" s="410"/>
      <c r="N199" s="544"/>
      <c r="O199" s="544"/>
      <c r="P199" s="544"/>
      <c r="Q199" s="544"/>
      <c r="R199" s="544"/>
    </row>
    <row r="200" spans="1:18" ht="12.75">
      <c r="A200" s="254">
        <v>1</v>
      </c>
      <c r="B200" s="180" t="s">
        <v>227</v>
      </c>
      <c r="C200" s="176" t="s">
        <v>8</v>
      </c>
      <c r="D200" s="189">
        <v>2</v>
      </c>
      <c r="E200" s="190">
        <v>1</v>
      </c>
      <c r="F200" s="191">
        <v>1</v>
      </c>
      <c r="G200" s="191">
        <v>0.5</v>
      </c>
      <c r="H200" s="188" t="s">
        <v>100</v>
      </c>
      <c r="I200" s="182" t="s">
        <v>35</v>
      </c>
      <c r="J200" s="176">
        <v>15</v>
      </c>
      <c r="K200" s="172">
        <v>15</v>
      </c>
      <c r="L200" s="172"/>
      <c r="M200" s="48"/>
      <c r="N200" s="544"/>
      <c r="O200" s="544"/>
      <c r="P200" s="544"/>
      <c r="Q200" s="544"/>
      <c r="R200" s="544"/>
    </row>
    <row r="201" spans="1:18" ht="12.75">
      <c r="A201" s="246">
        <v>2</v>
      </c>
      <c r="B201" s="181" t="s">
        <v>229</v>
      </c>
      <c r="C201" s="184" t="s">
        <v>8</v>
      </c>
      <c r="D201" s="186">
        <v>2</v>
      </c>
      <c r="E201" s="361">
        <v>1</v>
      </c>
      <c r="F201" s="188">
        <v>1</v>
      </c>
      <c r="G201" s="188">
        <v>1</v>
      </c>
      <c r="H201" s="188" t="s">
        <v>93</v>
      </c>
      <c r="I201" s="183" t="s">
        <v>35</v>
      </c>
      <c r="J201" s="248">
        <v>15</v>
      </c>
      <c r="K201" s="175"/>
      <c r="L201" s="175">
        <v>15</v>
      </c>
      <c r="M201" s="21"/>
      <c r="N201" s="544"/>
      <c r="O201" s="544"/>
      <c r="P201" s="544"/>
      <c r="Q201" s="544"/>
      <c r="R201" s="544"/>
    </row>
    <row r="202" spans="1:18" ht="12.75">
      <c r="A202" s="254">
        <v>3</v>
      </c>
      <c r="B202" s="180" t="s">
        <v>228</v>
      </c>
      <c r="C202" s="176" t="s">
        <v>8</v>
      </c>
      <c r="D202" s="189">
        <v>2</v>
      </c>
      <c r="E202" s="190">
        <v>1</v>
      </c>
      <c r="F202" s="191">
        <v>1</v>
      </c>
      <c r="G202" s="191">
        <v>1</v>
      </c>
      <c r="H202" s="188" t="s">
        <v>93</v>
      </c>
      <c r="I202" s="182" t="s">
        <v>35</v>
      </c>
      <c r="J202" s="176">
        <v>15</v>
      </c>
      <c r="K202" s="172"/>
      <c r="L202" s="172">
        <v>15</v>
      </c>
      <c r="M202" s="48"/>
      <c r="N202" s="544"/>
      <c r="O202" s="544"/>
      <c r="P202" s="544"/>
      <c r="Q202" s="544"/>
      <c r="R202" s="544"/>
    </row>
    <row r="203" spans="1:18" ht="13.5" thickBot="1">
      <c r="A203" s="254">
        <v>4</v>
      </c>
      <c r="B203" s="180" t="s">
        <v>130</v>
      </c>
      <c r="C203" s="176" t="s">
        <v>8</v>
      </c>
      <c r="D203" s="189">
        <v>12</v>
      </c>
      <c r="E203" s="190">
        <v>1</v>
      </c>
      <c r="F203" s="191">
        <v>11</v>
      </c>
      <c r="G203" s="191">
        <v>1</v>
      </c>
      <c r="H203" s="188" t="s">
        <v>93</v>
      </c>
      <c r="I203" s="182" t="s">
        <v>35</v>
      </c>
      <c r="J203" s="176">
        <v>15</v>
      </c>
      <c r="K203" s="172"/>
      <c r="L203" s="172">
        <v>15</v>
      </c>
      <c r="M203" s="48"/>
      <c r="N203" s="544"/>
      <c r="O203" s="544"/>
      <c r="P203" s="544"/>
      <c r="Q203" s="544"/>
      <c r="R203" s="544"/>
    </row>
    <row r="204" spans="1:18" s="440" customFormat="1" ht="13.5" thickBot="1">
      <c r="A204" s="474"/>
      <c r="B204" s="473" t="s">
        <v>73</v>
      </c>
      <c r="C204" s="474"/>
      <c r="D204" s="475">
        <f>SUM(D200:D203)</f>
        <v>18</v>
      </c>
      <c r="E204" s="476">
        <f>SUM(E200:E203)</f>
        <v>4</v>
      </c>
      <c r="F204" s="439">
        <f>SUM(F200:F203)</f>
        <v>14</v>
      </c>
      <c r="G204" s="439">
        <f>SUM(G200:G203)</f>
        <v>3.5</v>
      </c>
      <c r="H204" s="477" t="s">
        <v>61</v>
      </c>
      <c r="I204" s="478" t="s">
        <v>61</v>
      </c>
      <c r="J204" s="438">
        <f>SUM(J200:J203)</f>
        <v>60</v>
      </c>
      <c r="K204" s="435">
        <f>SUM(K200:K203)</f>
        <v>15</v>
      </c>
      <c r="L204" s="435">
        <f>SUM(L200:L203)</f>
        <v>45</v>
      </c>
      <c r="M204" s="458"/>
      <c r="N204" s="544"/>
      <c r="O204" s="544"/>
      <c r="P204" s="544"/>
      <c r="Q204" s="544"/>
      <c r="R204" s="544"/>
    </row>
    <row r="205" spans="1:18" s="440" customFormat="1" ht="12.75">
      <c r="A205" s="480"/>
      <c r="B205" s="479" t="s">
        <v>168</v>
      </c>
      <c r="C205" s="480"/>
      <c r="D205" s="789">
        <f>SUM(G204)</f>
        <v>3.5</v>
      </c>
      <c r="E205" s="481"/>
      <c r="F205" s="482"/>
      <c r="G205" s="482"/>
      <c r="H205" s="483" t="s">
        <v>61</v>
      </c>
      <c r="I205" s="484" t="s">
        <v>61</v>
      </c>
      <c r="J205" s="485"/>
      <c r="K205" s="614"/>
      <c r="L205" s="614"/>
      <c r="M205" s="448"/>
      <c r="N205" s="544"/>
      <c r="O205" s="544"/>
      <c r="P205" s="544"/>
      <c r="Q205" s="544"/>
      <c r="R205" s="544"/>
    </row>
    <row r="206" spans="1:18" s="440" customFormat="1" ht="13.5" thickBot="1">
      <c r="A206" s="893"/>
      <c r="B206" s="894" t="s">
        <v>169</v>
      </c>
      <c r="C206" s="893"/>
      <c r="D206" s="898">
        <f>SUM(D204)</f>
        <v>18</v>
      </c>
      <c r="E206" s="896"/>
      <c r="F206" s="526"/>
      <c r="G206" s="526"/>
      <c r="H206" s="526" t="s">
        <v>61</v>
      </c>
      <c r="I206" s="527" t="s">
        <v>61</v>
      </c>
      <c r="J206" s="899">
        <v>60</v>
      </c>
      <c r="K206" s="526"/>
      <c r="L206" s="526"/>
      <c r="M206" s="471"/>
      <c r="N206" s="544"/>
      <c r="O206" s="544"/>
      <c r="P206" s="544"/>
      <c r="Q206" s="544"/>
      <c r="R206" s="544"/>
    </row>
    <row r="207" spans="1:17" s="396" customFormat="1" ht="13.5" thickBot="1">
      <c r="A207" s="626" t="s">
        <v>56</v>
      </c>
      <c r="B207" s="424" t="s">
        <v>192</v>
      </c>
      <c r="C207" s="424"/>
      <c r="D207" s="408"/>
      <c r="E207" s="408"/>
      <c r="F207" s="408"/>
      <c r="G207" s="408"/>
      <c r="H207" s="408"/>
      <c r="I207" s="408"/>
      <c r="J207" s="408"/>
      <c r="K207" s="408"/>
      <c r="L207" s="408"/>
      <c r="M207" s="529"/>
      <c r="N207" s="544"/>
      <c r="O207" s="544"/>
      <c r="P207" s="544"/>
      <c r="Q207" s="544"/>
    </row>
    <row r="208" spans="1:17" s="375" customFormat="1" ht="13.5" thickBot="1">
      <c r="A208" s="176">
        <v>1</v>
      </c>
      <c r="B208" s="378" t="s">
        <v>126</v>
      </c>
      <c r="C208" s="178" t="s">
        <v>8</v>
      </c>
      <c r="D208" s="189">
        <v>2</v>
      </c>
      <c r="E208" s="190">
        <v>1</v>
      </c>
      <c r="F208" s="191">
        <v>1</v>
      </c>
      <c r="G208" s="191">
        <v>2</v>
      </c>
      <c r="H208" s="188" t="s">
        <v>93</v>
      </c>
      <c r="I208" s="182" t="s">
        <v>27</v>
      </c>
      <c r="J208" s="204">
        <v>30</v>
      </c>
      <c r="K208" s="191"/>
      <c r="L208" s="191">
        <v>30</v>
      </c>
      <c r="M208" s="182"/>
      <c r="N208" s="747"/>
      <c r="O208" s="747"/>
      <c r="P208" s="747"/>
      <c r="Q208" s="747"/>
    </row>
    <row r="209" spans="1:17" s="375" customFormat="1" ht="13.5" thickBot="1">
      <c r="A209" s="176">
        <v>2</v>
      </c>
      <c r="B209" s="378" t="s">
        <v>145</v>
      </c>
      <c r="C209" s="178" t="s">
        <v>8</v>
      </c>
      <c r="D209" s="189">
        <v>1</v>
      </c>
      <c r="E209" s="190">
        <v>0.5</v>
      </c>
      <c r="F209" s="191">
        <v>0.5</v>
      </c>
      <c r="G209" s="191">
        <v>0.5</v>
      </c>
      <c r="H209" s="191" t="s">
        <v>92</v>
      </c>
      <c r="I209" s="182" t="s">
        <v>27</v>
      </c>
      <c r="J209" s="204">
        <v>15</v>
      </c>
      <c r="K209" s="191">
        <v>15</v>
      </c>
      <c r="L209" s="191"/>
      <c r="M209" s="182"/>
      <c r="N209" s="747"/>
      <c r="O209" s="747"/>
      <c r="P209" s="747"/>
      <c r="Q209" s="747"/>
    </row>
    <row r="210" spans="1:17" s="440" customFormat="1" ht="13.5" thickBot="1">
      <c r="A210" s="474"/>
      <c r="B210" s="473" t="s">
        <v>73</v>
      </c>
      <c r="C210" s="646"/>
      <c r="D210" s="475">
        <f>SUM(D208:D209)</f>
        <v>3</v>
      </c>
      <c r="E210" s="476">
        <f>SUM(E208:E209)</f>
        <v>1.5</v>
      </c>
      <c r="F210" s="439">
        <f>SUM(F208:F209)</f>
        <v>1.5</v>
      </c>
      <c r="G210" s="439">
        <f>SUM(G208:G209)</f>
        <v>2.5</v>
      </c>
      <c r="H210" s="477" t="s">
        <v>61</v>
      </c>
      <c r="I210" s="478" t="s">
        <v>61</v>
      </c>
      <c r="J210" s="438">
        <f>SUM(J208:J209)</f>
        <v>45</v>
      </c>
      <c r="K210" s="439">
        <f>SUM(K209)</f>
        <v>15</v>
      </c>
      <c r="L210" s="439">
        <f>SUM(L208,L209)</f>
        <v>30</v>
      </c>
      <c r="M210" s="458"/>
      <c r="N210" s="544"/>
      <c r="O210" s="544"/>
      <c r="P210" s="544"/>
      <c r="Q210" s="544"/>
    </row>
    <row r="211" spans="1:17" s="440" customFormat="1" ht="12.75">
      <c r="A211" s="480"/>
      <c r="B211" s="479" t="s">
        <v>168</v>
      </c>
      <c r="C211" s="480"/>
      <c r="D211" s="789">
        <f>SUM(G210)</f>
        <v>2.5</v>
      </c>
      <c r="E211" s="481"/>
      <c r="F211" s="482"/>
      <c r="G211" s="482"/>
      <c r="H211" s="483" t="s">
        <v>61</v>
      </c>
      <c r="I211" s="484" t="s">
        <v>61</v>
      </c>
      <c r="J211" s="485"/>
      <c r="K211" s="482"/>
      <c r="L211" s="482"/>
      <c r="M211" s="534"/>
      <c r="N211" s="544"/>
      <c r="O211" s="544"/>
      <c r="P211" s="544"/>
      <c r="Q211" s="544"/>
    </row>
    <row r="212" spans="1:17" s="440" customFormat="1" ht="13.5" thickBot="1">
      <c r="A212" s="893"/>
      <c r="B212" s="894" t="s">
        <v>169</v>
      </c>
      <c r="C212" s="893"/>
      <c r="D212" s="895"/>
      <c r="E212" s="896"/>
      <c r="F212" s="526"/>
      <c r="G212" s="526"/>
      <c r="H212" s="526" t="s">
        <v>61</v>
      </c>
      <c r="I212" s="527" t="s">
        <v>61</v>
      </c>
      <c r="J212" s="897"/>
      <c r="K212" s="526"/>
      <c r="L212" s="526"/>
      <c r="M212" s="527"/>
      <c r="N212" s="544"/>
      <c r="O212" s="544"/>
      <c r="P212" s="544"/>
      <c r="Q212" s="544"/>
    </row>
    <row r="213" spans="1:17" s="396" customFormat="1" ht="13.5" thickBot="1">
      <c r="A213" s="626" t="s">
        <v>57</v>
      </c>
      <c r="B213" s="424" t="s">
        <v>9</v>
      </c>
      <c r="C213" s="424"/>
      <c r="D213" s="408"/>
      <c r="E213" s="408"/>
      <c r="F213" s="408"/>
      <c r="G213" s="408"/>
      <c r="H213" s="408"/>
      <c r="I213" s="408"/>
      <c r="J213" s="408"/>
      <c r="K213" s="408"/>
      <c r="L213" s="408"/>
      <c r="M213" s="529"/>
      <c r="N213" s="544"/>
      <c r="O213" s="544"/>
      <c r="P213" s="544"/>
      <c r="Q213" s="544"/>
    </row>
    <row r="214" spans="1:17" s="396" customFormat="1" ht="13.5" thickBot="1">
      <c r="A214" s="620" t="s">
        <v>58</v>
      </c>
      <c r="B214" s="633"/>
      <c r="C214" s="644"/>
      <c r="D214" s="395"/>
      <c r="E214" s="634"/>
      <c r="F214" s="635"/>
      <c r="G214" s="637"/>
      <c r="H214" s="635" t="s">
        <v>61</v>
      </c>
      <c r="I214" s="635" t="s">
        <v>61</v>
      </c>
      <c r="J214" s="636"/>
      <c r="K214" s="635"/>
      <c r="L214" s="531"/>
      <c r="M214" s="657"/>
      <c r="N214" s="544"/>
      <c r="O214" s="544"/>
      <c r="P214" s="544"/>
      <c r="Q214" s="544"/>
    </row>
    <row r="215" spans="1:18" s="380" customFormat="1" ht="13.5" thickBot="1">
      <c r="A215" s="1126" t="s">
        <v>236</v>
      </c>
      <c r="B215" s="1127"/>
      <c r="C215" s="639"/>
      <c r="D215" s="1062">
        <f>SUM(D210,D204,D195)</f>
        <v>30</v>
      </c>
      <c r="E215" s="384">
        <f>SUM(E210,E204,E195)</f>
        <v>8.5</v>
      </c>
      <c r="F215" s="955">
        <f>SUM(F210,F204,F195)</f>
        <v>21.5</v>
      </c>
      <c r="G215" s="384">
        <f>SUM(G210,G204,G195)</f>
        <v>10</v>
      </c>
      <c r="H215" s="542"/>
      <c r="I215" s="541"/>
      <c r="J215" s="420">
        <f>SUM(J210,J204,J195)</f>
        <v>150</v>
      </c>
      <c r="K215" s="384">
        <f>SUM(K210,K204)</f>
        <v>30</v>
      </c>
      <c r="L215" s="385">
        <f>SUM(L210,L204,L195)</f>
        <v>120</v>
      </c>
      <c r="M215" s="494"/>
      <c r="N215" s="544"/>
      <c r="O215" s="544"/>
      <c r="P215" s="544"/>
      <c r="Q215" s="544"/>
      <c r="R215" s="544"/>
    </row>
    <row r="216" spans="1:13" s="945" customFormat="1" ht="13.5" thickBot="1">
      <c r="A216" s="936"/>
      <c r="B216" s="937"/>
      <c r="C216" s="938"/>
      <c r="D216" s="939"/>
      <c r="E216" s="940"/>
      <c r="F216" s="940"/>
      <c r="G216" s="940"/>
      <c r="H216" s="941"/>
      <c r="I216" s="942"/>
      <c r="J216" s="943"/>
      <c r="K216" s="940"/>
      <c r="L216" s="944"/>
      <c r="M216" s="937"/>
    </row>
    <row r="217" spans="1:18" s="380" customFormat="1" ht="13.5" thickBot="1">
      <c r="A217" s="1117" t="s">
        <v>111</v>
      </c>
      <c r="B217" s="1118"/>
      <c r="C217" s="667" t="s">
        <v>61</v>
      </c>
      <c r="D217" s="1062">
        <f>SUM(D215:D216,D164)</f>
        <v>60</v>
      </c>
      <c r="E217" s="384">
        <f>SUM(E215,E165,E164)</f>
        <v>17</v>
      </c>
      <c r="F217" s="955">
        <f>SUM(F215,F164)</f>
        <v>43</v>
      </c>
      <c r="G217" s="955">
        <f>SUM(G215,G164)</f>
        <v>22</v>
      </c>
      <c r="H217" s="954"/>
      <c r="I217" s="640"/>
      <c r="J217" s="624">
        <f>SUM(J164,J215)</f>
        <v>285</v>
      </c>
      <c r="K217" s="385">
        <f>SUM(K164,K215)</f>
        <v>60</v>
      </c>
      <c r="L217" s="385">
        <f>SUM(L164,L215)</f>
        <v>225</v>
      </c>
      <c r="M217" s="652"/>
      <c r="N217" s="544"/>
      <c r="O217" s="544"/>
      <c r="P217" s="544"/>
      <c r="Q217" s="544"/>
      <c r="R217" s="544"/>
    </row>
    <row r="218" spans="1:13" s="544" customFormat="1" ht="12.75">
      <c r="A218" s="737"/>
      <c r="B218" s="737"/>
      <c r="C218" s="738"/>
      <c r="D218" s="738"/>
      <c r="E218" s="738"/>
      <c r="F218" s="738"/>
      <c r="G218" s="738"/>
      <c r="H218" s="738"/>
      <c r="I218" s="738"/>
      <c r="J218" s="738"/>
      <c r="K218" s="738"/>
      <c r="L218" s="738"/>
      <c r="M218" s="707"/>
    </row>
    <row r="219" spans="1:13" s="544" customFormat="1" ht="12.75">
      <c r="A219" s="737"/>
      <c r="B219" s="737"/>
      <c r="C219" s="738"/>
      <c r="D219" s="738"/>
      <c r="E219" s="738"/>
      <c r="F219" s="738"/>
      <c r="G219" s="738"/>
      <c r="H219" s="738"/>
      <c r="I219" s="738"/>
      <c r="J219" s="738"/>
      <c r="K219" s="738"/>
      <c r="L219" s="738"/>
      <c r="M219" s="707"/>
    </row>
    <row r="220" spans="1:13" s="544" customFormat="1" ht="12.75">
      <c r="A220" s="737"/>
      <c r="B220" s="737"/>
      <c r="C220" s="738"/>
      <c r="D220" s="738"/>
      <c r="E220" s="738"/>
      <c r="F220" s="738"/>
      <c r="G220" s="738"/>
      <c r="H220" s="738"/>
      <c r="I220" s="738"/>
      <c r="J220" s="738"/>
      <c r="K220" s="738"/>
      <c r="L220" s="738"/>
      <c r="M220" s="707"/>
    </row>
    <row r="221" spans="1:13" s="544" customFormat="1" ht="12.75">
      <c r="A221" s="739" t="s">
        <v>220</v>
      </c>
      <c r="B221" s="740"/>
      <c r="C221" s="739"/>
      <c r="D221" s="739"/>
      <c r="E221" s="739"/>
      <c r="F221" s="739"/>
      <c r="G221" s="738"/>
      <c r="H221" s="738"/>
      <c r="I221" s="738"/>
      <c r="J221" s="738"/>
      <c r="K221" s="738"/>
      <c r="L221" s="738"/>
      <c r="M221" s="707"/>
    </row>
    <row r="222" spans="1:13" s="544" customFormat="1" ht="12.75">
      <c r="A222" s="739" t="s">
        <v>225</v>
      </c>
      <c r="B222" s="740"/>
      <c r="C222" s="739"/>
      <c r="D222" s="739"/>
      <c r="E222" s="739"/>
      <c r="F222" s="739"/>
      <c r="G222" s="738"/>
      <c r="H222" s="738"/>
      <c r="I222" s="738"/>
      <c r="J222" s="738"/>
      <c r="K222" s="738"/>
      <c r="L222" s="738"/>
      <c r="M222" s="707"/>
    </row>
    <row r="223" spans="1:13" s="544" customFormat="1" ht="12.75">
      <c r="A223" s="739" t="s">
        <v>206</v>
      </c>
      <c r="B223" s="740"/>
      <c r="C223" s="739"/>
      <c r="D223" s="739"/>
      <c r="E223" s="739"/>
      <c r="F223" s="739"/>
      <c r="G223" s="738"/>
      <c r="H223" s="738"/>
      <c r="I223" s="738"/>
      <c r="J223" s="738"/>
      <c r="K223" s="738"/>
      <c r="L223" s="738"/>
      <c r="M223" s="707"/>
    </row>
    <row r="224" spans="1:13" s="544" customFormat="1" ht="12.75">
      <c r="A224" s="739" t="s">
        <v>218</v>
      </c>
      <c r="B224" s="740"/>
      <c r="C224" s="739"/>
      <c r="D224" s="739"/>
      <c r="E224" s="739"/>
      <c r="F224" s="739"/>
      <c r="G224" s="738"/>
      <c r="H224" s="738"/>
      <c r="I224" s="738"/>
      <c r="J224" s="738"/>
      <c r="K224" s="738"/>
      <c r="L224" s="738"/>
      <c r="M224" s="707"/>
    </row>
    <row r="225" spans="1:13" s="544" customFormat="1" ht="12.75">
      <c r="A225" s="737"/>
      <c r="B225" s="737"/>
      <c r="C225" s="738"/>
      <c r="D225" s="738"/>
      <c r="E225" s="738"/>
      <c r="F225" s="738"/>
      <c r="G225" s="738"/>
      <c r="H225" s="738"/>
      <c r="I225" s="738"/>
      <c r="J225" s="738"/>
      <c r="K225" s="738"/>
      <c r="L225" s="738"/>
      <c r="M225" s="707"/>
    </row>
    <row r="226" spans="1:13" s="544" customFormat="1" ht="16.5" thickBot="1">
      <c r="A226" s="721"/>
      <c r="B226" s="1157" t="s">
        <v>63</v>
      </c>
      <c r="C226" s="1157"/>
      <c r="D226" s="1157"/>
      <c r="E226" s="1157"/>
      <c r="F226" s="721"/>
      <c r="G226" s="707"/>
      <c r="H226" s="707"/>
      <c r="I226" s="707"/>
      <c r="J226" s="707"/>
      <c r="K226" s="707"/>
      <c r="L226" s="707"/>
      <c r="M226" s="707"/>
    </row>
    <row r="227" spans="1:18" ht="12.75">
      <c r="A227" s="65" t="s">
        <v>0</v>
      </c>
      <c r="B227" s="66"/>
      <c r="C227" s="73"/>
      <c r="D227" s="1111" t="s">
        <v>46</v>
      </c>
      <c r="E227" s="1112"/>
      <c r="F227" s="1112"/>
      <c r="G227" s="96" t="s">
        <v>34</v>
      </c>
      <c r="H227" s="3"/>
      <c r="I227" s="75"/>
      <c r="J227" s="1161" t="s">
        <v>49</v>
      </c>
      <c r="K227" s="1162"/>
      <c r="L227" s="1162"/>
      <c r="M227" s="1163"/>
      <c r="N227" s="544"/>
      <c r="O227" s="544"/>
      <c r="P227" s="544"/>
      <c r="Q227" s="544"/>
      <c r="R227" s="544"/>
    </row>
    <row r="228" spans="1:18" ht="12.75">
      <c r="A228" s="74"/>
      <c r="B228" s="67" t="s">
        <v>10</v>
      </c>
      <c r="C228" s="80" t="s">
        <v>59</v>
      </c>
      <c r="D228" s="78" t="s">
        <v>2</v>
      </c>
      <c r="E228" s="17" t="s">
        <v>43</v>
      </c>
      <c r="F228" s="81" t="s">
        <v>22</v>
      </c>
      <c r="G228" s="93" t="s">
        <v>47</v>
      </c>
      <c r="H228" s="7" t="s">
        <v>60</v>
      </c>
      <c r="I228" s="100" t="s">
        <v>59</v>
      </c>
      <c r="J228" s="166" t="s">
        <v>2</v>
      </c>
      <c r="K228" s="1116" t="s">
        <v>50</v>
      </c>
      <c r="L228" s="1116"/>
      <c r="M228" s="70" t="s">
        <v>152</v>
      </c>
      <c r="N228" s="544"/>
      <c r="O228" s="544"/>
      <c r="P228" s="544"/>
      <c r="Q228" s="544"/>
      <c r="R228" s="544"/>
    </row>
    <row r="229" spans="1:18" ht="12.75">
      <c r="A229" s="4"/>
      <c r="B229" s="67" t="s">
        <v>3</v>
      </c>
      <c r="C229" s="80"/>
      <c r="D229" s="55"/>
      <c r="E229" s="17" t="s">
        <v>11</v>
      </c>
      <c r="F229" s="38" t="s">
        <v>28</v>
      </c>
      <c r="G229" s="94" t="s">
        <v>72</v>
      </c>
      <c r="H229" s="7"/>
      <c r="I229" s="77"/>
      <c r="J229" s="86"/>
      <c r="K229" s="117" t="s">
        <v>12</v>
      </c>
      <c r="L229" s="127" t="s">
        <v>13</v>
      </c>
      <c r="M229" s="79"/>
      <c r="N229" s="544"/>
      <c r="O229" s="544"/>
      <c r="P229" s="544"/>
      <c r="Q229" s="544"/>
      <c r="R229" s="544"/>
    </row>
    <row r="230" spans="1:18" ht="12.75">
      <c r="A230" s="55"/>
      <c r="B230" s="67"/>
      <c r="C230" s="6"/>
      <c r="D230" s="55"/>
      <c r="E230" s="17" t="s">
        <v>38</v>
      </c>
      <c r="F230" s="68" t="s">
        <v>23</v>
      </c>
      <c r="G230" s="85" t="s">
        <v>25</v>
      </c>
      <c r="H230" s="6"/>
      <c r="I230" s="76"/>
      <c r="J230" s="87"/>
      <c r="K230" s="52"/>
      <c r="L230" s="95"/>
      <c r="M230" s="39"/>
      <c r="N230" s="544"/>
      <c r="O230" s="544"/>
      <c r="P230" s="544"/>
      <c r="Q230" s="544"/>
      <c r="R230" s="544"/>
    </row>
    <row r="231" spans="1:18" ht="12.75">
      <c r="A231" s="55"/>
      <c r="B231" s="56"/>
      <c r="C231" s="37"/>
      <c r="D231" s="55"/>
      <c r="E231" s="17" t="s">
        <v>44</v>
      </c>
      <c r="F231" s="68"/>
      <c r="G231" s="85" t="s">
        <v>26</v>
      </c>
      <c r="H231" s="8"/>
      <c r="I231" s="55"/>
      <c r="J231" s="26"/>
      <c r="K231" s="52"/>
      <c r="L231" s="16"/>
      <c r="M231" s="27"/>
      <c r="N231" s="544"/>
      <c r="O231" s="544"/>
      <c r="P231" s="544"/>
      <c r="Q231" s="544"/>
      <c r="R231" s="544"/>
    </row>
    <row r="232" spans="1:18" ht="12.75">
      <c r="A232" s="55"/>
      <c r="B232" s="56"/>
      <c r="C232" s="37"/>
      <c r="D232" s="55"/>
      <c r="E232" s="17"/>
      <c r="F232" s="68"/>
      <c r="G232" s="85"/>
      <c r="H232" s="8"/>
      <c r="I232" s="55"/>
      <c r="J232" s="26"/>
      <c r="K232" s="52"/>
      <c r="L232" s="16"/>
      <c r="M232" s="27"/>
      <c r="N232" s="544"/>
      <c r="O232" s="544"/>
      <c r="P232" s="544"/>
      <c r="Q232" s="544"/>
      <c r="R232" s="544"/>
    </row>
    <row r="233" spans="1:18" ht="13.5" thickBot="1">
      <c r="A233" s="10"/>
      <c r="B233" s="43"/>
      <c r="C233" s="11"/>
      <c r="D233" s="10"/>
      <c r="E233" s="69"/>
      <c r="F233" s="82"/>
      <c r="G233" s="69"/>
      <c r="H233" s="11"/>
      <c r="I233" s="10"/>
      <c r="J233" s="28"/>
      <c r="K233" s="53"/>
      <c r="L233" s="23"/>
      <c r="M233" s="29"/>
      <c r="N233" s="544"/>
      <c r="O233" s="544"/>
      <c r="P233" s="544"/>
      <c r="Q233" s="544"/>
      <c r="R233" s="544"/>
    </row>
    <row r="234" spans="1:18" s="380" customFormat="1" ht="16.5" thickBot="1">
      <c r="A234" s="1122" t="s">
        <v>76</v>
      </c>
      <c r="B234" s="1123"/>
      <c r="C234" s="603" t="s">
        <v>61</v>
      </c>
      <c r="D234" s="1057">
        <f>SUM(D217,D111)</f>
        <v>120</v>
      </c>
      <c r="E234" s="651">
        <f>SUM(E111,E217)</f>
        <v>49.5</v>
      </c>
      <c r="F234" s="419">
        <f>SUM(F111,F217)</f>
        <v>70.5</v>
      </c>
      <c r="G234" s="1052">
        <f>SUM(G237,G241,G245,G249,G253)</f>
        <v>60.5</v>
      </c>
      <c r="H234" s="672" t="s">
        <v>61</v>
      </c>
      <c r="I234" s="792" t="s">
        <v>61</v>
      </c>
      <c r="J234" s="793">
        <f>SUM(J111,J217)</f>
        <v>1072</v>
      </c>
      <c r="K234" s="699">
        <f>SUM(K111,K217)</f>
        <v>297</v>
      </c>
      <c r="L234" s="699">
        <f>SUM(L111,L217)</f>
        <v>615</v>
      </c>
      <c r="M234" s="498">
        <f>SUM(M59,M108)</f>
        <v>160</v>
      </c>
      <c r="N234" s="544"/>
      <c r="O234" s="544"/>
      <c r="P234" s="544"/>
      <c r="Q234" s="544"/>
      <c r="R234" s="544"/>
    </row>
    <row r="235" spans="1:18" ht="16.5" thickBot="1">
      <c r="A235" s="1136" t="s">
        <v>64</v>
      </c>
      <c r="B235" s="1137"/>
      <c r="C235" s="97"/>
      <c r="D235" s="36"/>
      <c r="E235" s="36"/>
      <c r="F235" s="36"/>
      <c r="G235" s="794"/>
      <c r="H235" s="36"/>
      <c r="I235" s="36"/>
      <c r="J235" s="794"/>
      <c r="K235" s="101"/>
      <c r="L235" s="101"/>
      <c r="M235" s="168"/>
      <c r="N235" s="544"/>
      <c r="O235" s="544"/>
      <c r="P235" s="544"/>
      <c r="Q235" s="544"/>
      <c r="R235" s="544"/>
    </row>
    <row r="236" spans="1:18" s="396" customFormat="1" ht="13.5" thickBot="1">
      <c r="A236" s="545" t="s">
        <v>5</v>
      </c>
      <c r="B236" s="546" t="s">
        <v>188</v>
      </c>
      <c r="C236" s="795"/>
      <c r="D236" s="795"/>
      <c r="E236" s="795"/>
      <c r="F236" s="795"/>
      <c r="G236" s="796"/>
      <c r="H236" s="795"/>
      <c r="I236" s="795"/>
      <c r="J236" s="796"/>
      <c r="K236" s="661"/>
      <c r="L236" s="661"/>
      <c r="M236" s="662"/>
      <c r="N236" s="544"/>
      <c r="O236" s="544"/>
      <c r="P236" s="544"/>
      <c r="Q236" s="544"/>
      <c r="R236" s="544"/>
    </row>
    <row r="237" spans="1:18" ht="13.5" thickBot="1">
      <c r="A237" s="797"/>
      <c r="B237" s="293" t="s">
        <v>73</v>
      </c>
      <c r="C237" s="798" t="s">
        <v>61</v>
      </c>
      <c r="D237" s="433">
        <f>SUM(D24,D82)</f>
        <v>6</v>
      </c>
      <c r="E237" s="799">
        <f>SUM(E24,E82)</f>
        <v>4</v>
      </c>
      <c r="F237" s="435">
        <f>SUM(F24,F82)</f>
        <v>2</v>
      </c>
      <c r="G237" s="956">
        <v>4.5</v>
      </c>
      <c r="H237" s="800" t="s">
        <v>61</v>
      </c>
      <c r="I237" s="800" t="s">
        <v>61</v>
      </c>
      <c r="J237" s="609">
        <f>SUM(J24,J82)</f>
        <v>75</v>
      </c>
      <c r="K237" s="439"/>
      <c r="L237" s="439">
        <f>SUM(L24,L82)</f>
        <v>75</v>
      </c>
      <c r="M237" s="238"/>
      <c r="N237" s="544"/>
      <c r="O237" s="544"/>
      <c r="P237" s="544"/>
      <c r="Q237" s="544"/>
      <c r="R237" s="544"/>
    </row>
    <row r="238" spans="1:18" ht="13.5" thickBot="1">
      <c r="A238" s="801"/>
      <c r="B238" s="802" t="s">
        <v>74</v>
      </c>
      <c r="C238" s="803" t="s">
        <v>61</v>
      </c>
      <c r="D238" s="780">
        <v>4.5</v>
      </c>
      <c r="E238" s="804"/>
      <c r="F238" s="805"/>
      <c r="G238" s="1077"/>
      <c r="H238" s="806" t="s">
        <v>61</v>
      </c>
      <c r="I238" s="806" t="s">
        <v>61</v>
      </c>
      <c r="J238" s="807"/>
      <c r="K238" s="569"/>
      <c r="L238" s="569"/>
      <c r="M238" s="265"/>
      <c r="N238" s="544"/>
      <c r="O238" s="544"/>
      <c r="P238" s="544"/>
      <c r="Q238" s="544"/>
      <c r="R238" s="544"/>
    </row>
    <row r="239" spans="1:18" ht="13.5" thickBot="1">
      <c r="A239" s="808"/>
      <c r="B239" s="136" t="s">
        <v>75</v>
      </c>
      <c r="C239" s="798" t="s">
        <v>61</v>
      </c>
      <c r="D239" s="433">
        <v>4</v>
      </c>
      <c r="E239" s="434"/>
      <c r="F239" s="435"/>
      <c r="G239" s="1078"/>
      <c r="H239" s="800" t="s">
        <v>61</v>
      </c>
      <c r="I239" s="800" t="s">
        <v>61</v>
      </c>
      <c r="J239" s="609">
        <v>60</v>
      </c>
      <c r="K239" s="439"/>
      <c r="L239" s="439"/>
      <c r="M239" s="238"/>
      <c r="N239" s="544"/>
      <c r="O239" s="544"/>
      <c r="P239" s="544"/>
      <c r="Q239" s="544"/>
      <c r="R239" s="544"/>
    </row>
    <row r="240" spans="1:18" s="396" customFormat="1" ht="13.5" thickBot="1">
      <c r="A240" s="406" t="s">
        <v>6</v>
      </c>
      <c r="B240" s="407" t="s">
        <v>189</v>
      </c>
      <c r="C240" s="550"/>
      <c r="D240" s="508"/>
      <c r="E240" s="508"/>
      <c r="F240" s="508"/>
      <c r="G240" s="550"/>
      <c r="H240" s="392"/>
      <c r="I240" s="392"/>
      <c r="J240" s="508"/>
      <c r="K240" s="549"/>
      <c r="L240" s="549"/>
      <c r="M240" s="515"/>
      <c r="N240" s="544"/>
      <c r="O240" s="544"/>
      <c r="P240" s="544"/>
      <c r="Q240" s="544"/>
      <c r="R240" s="544"/>
    </row>
    <row r="241" spans="1:18" ht="13.5" thickBot="1">
      <c r="A241" s="797"/>
      <c r="B241" s="293" t="s">
        <v>73</v>
      </c>
      <c r="C241" s="810" t="s">
        <v>61</v>
      </c>
      <c r="D241" s="962">
        <v>39.5</v>
      </c>
      <c r="E241" s="434">
        <f>SUM(E29,E87,E142,E195)</f>
        <v>11</v>
      </c>
      <c r="F241" s="956">
        <v>28.5</v>
      </c>
      <c r="G241" s="956">
        <v>25</v>
      </c>
      <c r="H241" s="800" t="s">
        <v>61</v>
      </c>
      <c r="I241" s="800" t="s">
        <v>61</v>
      </c>
      <c r="J241" s="609">
        <f>SUM(J29,J87,J142,J195)</f>
        <v>210</v>
      </c>
      <c r="K241" s="439"/>
      <c r="L241" s="439">
        <f>SUM(L29,L87,L142,L195)</f>
        <v>210</v>
      </c>
      <c r="M241" s="238"/>
      <c r="N241" s="544"/>
      <c r="O241" s="544"/>
      <c r="P241" s="544"/>
      <c r="Q241" s="544"/>
      <c r="R241" s="544"/>
    </row>
    <row r="242" spans="1:18" ht="13.5" thickBot="1">
      <c r="A242" s="797"/>
      <c r="B242" s="293" t="s">
        <v>74</v>
      </c>
      <c r="C242" s="798" t="s">
        <v>61</v>
      </c>
      <c r="D242" s="962">
        <v>25</v>
      </c>
      <c r="E242" s="434"/>
      <c r="F242" s="435"/>
      <c r="G242" s="1078"/>
      <c r="H242" s="800" t="s">
        <v>61</v>
      </c>
      <c r="I242" s="800" t="s">
        <v>61</v>
      </c>
      <c r="J242" s="609"/>
      <c r="K242" s="439"/>
      <c r="L242" s="439"/>
      <c r="M242" s="238"/>
      <c r="N242" s="544"/>
      <c r="O242" s="544"/>
      <c r="P242" s="544"/>
      <c r="Q242" s="544"/>
      <c r="R242" s="544"/>
    </row>
    <row r="243" spans="1:18" ht="13.5" thickBot="1">
      <c r="A243" s="74"/>
      <c r="B243" s="134" t="s">
        <v>75</v>
      </c>
      <c r="C243" s="811" t="s">
        <v>61</v>
      </c>
      <c r="D243" s="780"/>
      <c r="E243" s="804"/>
      <c r="F243" s="805"/>
      <c r="G243" s="1077"/>
      <c r="H243" s="812" t="s">
        <v>61</v>
      </c>
      <c r="I243" s="812" t="s">
        <v>61</v>
      </c>
      <c r="J243" s="807"/>
      <c r="K243" s="569"/>
      <c r="L243" s="569"/>
      <c r="M243" s="265"/>
      <c r="N243" s="544"/>
      <c r="O243" s="544"/>
      <c r="P243" s="544"/>
      <c r="Q243" s="544"/>
      <c r="R243" s="544"/>
    </row>
    <row r="244" spans="1:18" s="396" customFormat="1" ht="13.5" thickBot="1">
      <c r="A244" s="406" t="s">
        <v>7</v>
      </c>
      <c r="B244" s="407" t="s">
        <v>190</v>
      </c>
      <c r="C244" s="550"/>
      <c r="D244" s="508"/>
      <c r="E244" s="508"/>
      <c r="F244" s="508"/>
      <c r="G244" s="550"/>
      <c r="H244" s="508"/>
      <c r="I244" s="508"/>
      <c r="J244" s="508"/>
      <c r="K244" s="549"/>
      <c r="L244" s="549"/>
      <c r="M244" s="515"/>
      <c r="N244" s="544"/>
      <c r="O244" s="544"/>
      <c r="P244" s="544"/>
      <c r="Q244" s="544"/>
      <c r="R244" s="544"/>
    </row>
    <row r="245" spans="1:18" ht="13.5" thickBot="1">
      <c r="A245" s="797"/>
      <c r="B245" s="293" t="s">
        <v>73</v>
      </c>
      <c r="C245" s="810" t="s">
        <v>61</v>
      </c>
      <c r="D245" s="562">
        <v>13</v>
      </c>
      <c r="E245" s="434">
        <f>SUM(E35,E93,E147)</f>
        <v>5</v>
      </c>
      <c r="F245" s="435">
        <f>SUM(F35,F93,F147)</f>
        <v>6</v>
      </c>
      <c r="G245" s="956">
        <v>3.5</v>
      </c>
      <c r="H245" s="813" t="s">
        <v>61</v>
      </c>
      <c r="I245" s="813" t="s">
        <v>61</v>
      </c>
      <c r="J245" s="814">
        <f>SUM(J35,J93,J147)</f>
        <v>75</v>
      </c>
      <c r="K245" s="439">
        <f>SUM(K35,K93,K147)</f>
        <v>45</v>
      </c>
      <c r="L245" s="439">
        <f>SUM(L35,L93,L147)</f>
        <v>30</v>
      </c>
      <c r="M245" s="238"/>
      <c r="N245" s="544"/>
      <c r="O245" s="544"/>
      <c r="P245" s="544"/>
      <c r="Q245" s="544"/>
      <c r="R245" s="544"/>
    </row>
    <row r="246" spans="1:18" ht="13.5" thickBot="1">
      <c r="A246" s="797"/>
      <c r="B246" s="293" t="s">
        <v>74</v>
      </c>
      <c r="C246" s="798" t="s">
        <v>61</v>
      </c>
      <c r="D246" s="433">
        <v>3.5</v>
      </c>
      <c r="E246" s="434"/>
      <c r="F246" s="435"/>
      <c r="G246" s="1078"/>
      <c r="H246" s="800" t="s">
        <v>61</v>
      </c>
      <c r="I246" s="800" t="s">
        <v>61</v>
      </c>
      <c r="J246" s="609"/>
      <c r="K246" s="439"/>
      <c r="L246" s="439"/>
      <c r="M246" s="238"/>
      <c r="N246" s="544"/>
      <c r="O246" s="544"/>
      <c r="P246" s="544"/>
      <c r="Q246" s="544"/>
      <c r="R246" s="544"/>
    </row>
    <row r="247" spans="1:18" ht="13.5" thickBot="1">
      <c r="A247" s="74"/>
      <c r="B247" s="134" t="s">
        <v>75</v>
      </c>
      <c r="C247" s="811" t="s">
        <v>61</v>
      </c>
      <c r="D247" s="780"/>
      <c r="E247" s="804"/>
      <c r="F247" s="805"/>
      <c r="G247" s="1077"/>
      <c r="H247" s="812" t="s">
        <v>61</v>
      </c>
      <c r="I247" s="812" t="s">
        <v>61</v>
      </c>
      <c r="J247" s="807"/>
      <c r="K247" s="569"/>
      <c r="L247" s="569"/>
      <c r="M247" s="265"/>
      <c r="N247" s="544"/>
      <c r="O247" s="544"/>
      <c r="P247" s="544"/>
      <c r="Q247" s="544"/>
      <c r="R247" s="544"/>
    </row>
    <row r="248" spans="1:18" s="396" customFormat="1" ht="13.5" thickBot="1">
      <c r="A248" s="406" t="s">
        <v>8</v>
      </c>
      <c r="B248" s="407" t="s">
        <v>191</v>
      </c>
      <c r="C248" s="550"/>
      <c r="D248" s="508"/>
      <c r="E248" s="508"/>
      <c r="F248" s="508"/>
      <c r="G248" s="550"/>
      <c r="H248" s="508"/>
      <c r="I248" s="508"/>
      <c r="J248" s="508"/>
      <c r="K248" s="549"/>
      <c r="L248" s="549"/>
      <c r="M248" s="515"/>
      <c r="N248" s="544"/>
      <c r="O248" s="544"/>
      <c r="P248" s="544"/>
      <c r="Q248" s="544"/>
      <c r="R248" s="544"/>
    </row>
    <row r="249" spans="1:18" ht="13.5" thickBot="1">
      <c r="A249" s="797"/>
      <c r="B249" s="293" t="s">
        <v>73</v>
      </c>
      <c r="C249" s="810" t="s">
        <v>61</v>
      </c>
      <c r="D249" s="959">
        <f>SUM(D41,D98,D156,D204)</f>
        <v>40</v>
      </c>
      <c r="E249" s="958">
        <f>SUM(E41,E98,E154,E204)</f>
        <v>10</v>
      </c>
      <c r="F249" s="957">
        <f>SUM(F41,F98,F154,F204)</f>
        <v>30</v>
      </c>
      <c r="G249" s="957">
        <v>11</v>
      </c>
      <c r="H249" s="813" t="s">
        <v>61</v>
      </c>
      <c r="I249" s="813" t="s">
        <v>61</v>
      </c>
      <c r="J249" s="609">
        <f>SUM(J41,J98,J154,J204)</f>
        <v>150</v>
      </c>
      <c r="K249" s="439">
        <f>SUM(K41,K98,K154,K204)</f>
        <v>30</v>
      </c>
      <c r="L249" s="439">
        <f>SUM(L41,L98,L154,L204)</f>
        <v>120</v>
      </c>
      <c r="M249" s="238"/>
      <c r="N249" s="544"/>
      <c r="O249" s="544"/>
      <c r="P249" s="544"/>
      <c r="Q249" s="544"/>
      <c r="R249" s="544"/>
    </row>
    <row r="250" spans="1:18" ht="13.5" thickBot="1">
      <c r="A250" s="797"/>
      <c r="B250" s="293" t="s">
        <v>74</v>
      </c>
      <c r="C250" s="798" t="s">
        <v>61</v>
      </c>
      <c r="D250" s="433">
        <v>11</v>
      </c>
      <c r="E250" s="434"/>
      <c r="F250" s="956"/>
      <c r="G250" s="1078"/>
      <c r="H250" s="800" t="s">
        <v>61</v>
      </c>
      <c r="I250" s="800" t="s">
        <v>61</v>
      </c>
      <c r="J250" s="609"/>
      <c r="K250" s="439"/>
      <c r="L250" s="439"/>
      <c r="M250" s="238"/>
      <c r="N250" s="544"/>
      <c r="O250" s="544"/>
      <c r="P250" s="544"/>
      <c r="Q250" s="544"/>
      <c r="R250" s="544"/>
    </row>
    <row r="251" spans="1:18" ht="13.5" thickBot="1">
      <c r="A251" s="74"/>
      <c r="B251" s="134" t="s">
        <v>75</v>
      </c>
      <c r="C251" s="811" t="s">
        <v>61</v>
      </c>
      <c r="D251" s="780">
        <v>43</v>
      </c>
      <c r="E251" s="804"/>
      <c r="F251" s="805"/>
      <c r="G251" s="1077"/>
      <c r="H251" s="812" t="s">
        <v>61</v>
      </c>
      <c r="I251" s="812" t="s">
        <v>61</v>
      </c>
      <c r="J251" s="807">
        <v>150</v>
      </c>
      <c r="K251" s="569"/>
      <c r="L251" s="569"/>
      <c r="M251" s="265"/>
      <c r="N251" s="544"/>
      <c r="O251" s="544"/>
      <c r="P251" s="544"/>
      <c r="Q251" s="544"/>
      <c r="R251" s="544"/>
    </row>
    <row r="252" spans="1:18" s="396" customFormat="1" ht="13.5" thickBot="1">
      <c r="A252" s="406" t="s">
        <v>56</v>
      </c>
      <c r="B252" s="407" t="s">
        <v>192</v>
      </c>
      <c r="C252" s="550"/>
      <c r="D252" s="508"/>
      <c r="E252" s="508"/>
      <c r="F252" s="508"/>
      <c r="G252" s="508"/>
      <c r="H252" s="508"/>
      <c r="I252" s="508"/>
      <c r="J252" s="508"/>
      <c r="K252" s="549"/>
      <c r="L252" s="549"/>
      <c r="M252" s="515"/>
      <c r="N252" s="544"/>
      <c r="O252" s="544"/>
      <c r="P252" s="544"/>
      <c r="Q252" s="544"/>
      <c r="R252" s="544"/>
    </row>
    <row r="253" spans="1:18" ht="13.5" thickBot="1">
      <c r="A253" s="816"/>
      <c r="B253" s="293" t="s">
        <v>73</v>
      </c>
      <c r="C253" s="810" t="s">
        <v>61</v>
      </c>
      <c r="D253" s="562">
        <f>SUM(D50,D104,D159,D210)</f>
        <v>22</v>
      </c>
      <c r="E253" s="563">
        <f>SUM(E50,E104,E159,E210)</f>
        <v>13</v>
      </c>
      <c r="F253" s="564">
        <f>SUM(F50,F104,F159,F210)</f>
        <v>9</v>
      </c>
      <c r="G253" s="957">
        <v>16.5</v>
      </c>
      <c r="H253" s="813" t="s">
        <v>61</v>
      </c>
      <c r="I253" s="813" t="s">
        <v>61</v>
      </c>
      <c r="J253" s="609">
        <f>SUM(J50,J104,J159,J210)</f>
        <v>390</v>
      </c>
      <c r="K253" s="439">
        <f>SUM(K50,K104,K210)</f>
        <v>210</v>
      </c>
      <c r="L253" s="439">
        <f>SUM(L50,L104,L159,L210)</f>
        <v>180</v>
      </c>
      <c r="M253" s="238"/>
      <c r="N253" s="544"/>
      <c r="O253" s="544"/>
      <c r="P253" s="544"/>
      <c r="Q253" s="544"/>
      <c r="R253" s="544"/>
    </row>
    <row r="254" spans="1:18" ht="13.5" thickBot="1">
      <c r="A254" s="74"/>
      <c r="B254" s="802" t="s">
        <v>74</v>
      </c>
      <c r="C254" s="803" t="s">
        <v>61</v>
      </c>
      <c r="D254" s="780">
        <v>16.5</v>
      </c>
      <c r="E254" s="804"/>
      <c r="F254" s="805"/>
      <c r="G254" s="1073"/>
      <c r="H254" s="806" t="s">
        <v>61</v>
      </c>
      <c r="I254" s="806" t="s">
        <v>61</v>
      </c>
      <c r="J254" s="807"/>
      <c r="K254" s="569"/>
      <c r="L254" s="569"/>
      <c r="M254" s="265"/>
      <c r="N254" s="544"/>
      <c r="O254" s="544"/>
      <c r="P254" s="544"/>
      <c r="Q254" s="544"/>
      <c r="R254" s="544"/>
    </row>
    <row r="255" spans="1:18" ht="13.5" thickBot="1">
      <c r="A255" s="797"/>
      <c r="B255" s="136" t="s">
        <v>75</v>
      </c>
      <c r="C255" s="798" t="s">
        <v>61</v>
      </c>
      <c r="D255" s="433"/>
      <c r="E255" s="434"/>
      <c r="F255" s="435"/>
      <c r="G255" s="956"/>
      <c r="H255" s="800" t="s">
        <v>61</v>
      </c>
      <c r="I255" s="800" t="s">
        <v>61</v>
      </c>
      <c r="J255" s="609"/>
      <c r="K255" s="439"/>
      <c r="L255" s="439"/>
      <c r="M255" s="238"/>
      <c r="N255" s="544"/>
      <c r="O255" s="544"/>
      <c r="P255" s="544"/>
      <c r="Q255" s="544"/>
      <c r="R255" s="544"/>
    </row>
    <row r="256" spans="1:18" s="396" customFormat="1" ht="13.5" thickBot="1">
      <c r="A256" s="412" t="s">
        <v>57</v>
      </c>
      <c r="B256" s="397" t="s">
        <v>62</v>
      </c>
      <c r="C256" s="530"/>
      <c r="D256" s="817">
        <v>1.5</v>
      </c>
      <c r="E256" s="817">
        <v>1.5</v>
      </c>
      <c r="F256" s="817"/>
      <c r="G256" s="818"/>
      <c r="H256" s="818"/>
      <c r="I256" s="818"/>
      <c r="J256" s="817">
        <v>12</v>
      </c>
      <c r="K256" s="553">
        <v>10</v>
      </c>
      <c r="L256" s="663"/>
      <c r="M256" s="554"/>
      <c r="N256" s="544"/>
      <c r="O256" s="544"/>
      <c r="P256" s="544"/>
      <c r="Q256" s="544"/>
      <c r="R256" s="544"/>
    </row>
    <row r="257" spans="1:18" s="396" customFormat="1" ht="13.5" thickBot="1">
      <c r="A257" s="412" t="s">
        <v>58</v>
      </c>
      <c r="B257" s="399"/>
      <c r="C257" s="664"/>
      <c r="D257" s="663">
        <v>7</v>
      </c>
      <c r="E257" s="663">
        <v>5</v>
      </c>
      <c r="F257" s="552">
        <v>2</v>
      </c>
      <c r="G257" s="787"/>
      <c r="H257" s="552"/>
      <c r="I257" s="552"/>
      <c r="J257" s="663">
        <v>160</v>
      </c>
      <c r="K257" s="663"/>
      <c r="L257" s="663"/>
      <c r="M257" s="663">
        <v>160</v>
      </c>
      <c r="N257" s="544"/>
      <c r="O257" s="544"/>
      <c r="P257" s="544"/>
      <c r="Q257" s="544"/>
      <c r="R257" s="544"/>
    </row>
    <row r="258" spans="1:18" ht="12.75">
      <c r="A258" s="544"/>
      <c r="B258" s="544"/>
      <c r="C258" s="735"/>
      <c r="D258" s="544"/>
      <c r="E258" s="544"/>
      <c r="F258" s="544"/>
      <c r="G258" s="788"/>
      <c r="H258" s="544"/>
      <c r="I258" s="544"/>
      <c r="J258" s="544"/>
      <c r="K258" s="544"/>
      <c r="L258" s="544"/>
      <c r="M258" s="544"/>
      <c r="N258" s="544"/>
      <c r="O258" s="544"/>
      <c r="P258" s="544"/>
      <c r="Q258" s="544"/>
      <c r="R258" s="544"/>
    </row>
    <row r="259" spans="1:18" ht="13.5" thickBot="1">
      <c r="A259" s="689"/>
      <c r="B259" s="689"/>
      <c r="C259" s="735"/>
      <c r="D259" s="544"/>
      <c r="E259" s="544"/>
      <c r="F259" s="544"/>
      <c r="G259" s="544"/>
      <c r="H259" s="544"/>
      <c r="I259" s="544"/>
      <c r="J259" s="544"/>
      <c r="K259" s="544"/>
      <c r="L259" s="544"/>
      <c r="M259" s="544"/>
      <c r="N259" s="544"/>
      <c r="O259" s="544"/>
      <c r="P259" s="544"/>
      <c r="Q259" s="544"/>
      <c r="R259" s="544"/>
    </row>
    <row r="260" spans="1:18" ht="12.75">
      <c r="A260" s="72" t="s">
        <v>5</v>
      </c>
      <c r="B260" s="14" t="s">
        <v>33</v>
      </c>
      <c r="C260" s="51"/>
      <c r="D260" s="1140" t="s">
        <v>29</v>
      </c>
      <c r="E260" s="1141"/>
      <c r="F260" s="1142" t="s">
        <v>52</v>
      </c>
      <c r="G260" s="1141"/>
      <c r="H260" s="721"/>
      <c r="I260" s="72" t="s">
        <v>6</v>
      </c>
      <c r="J260" s="113" t="s">
        <v>21</v>
      </c>
      <c r="K260" s="114"/>
      <c r="L260" s="114"/>
      <c r="M260" s="111"/>
      <c r="N260" s="689"/>
      <c r="O260" s="689"/>
      <c r="P260" s="689"/>
      <c r="Q260" s="544"/>
      <c r="R260" s="544"/>
    </row>
    <row r="261" spans="1:18" ht="12.75">
      <c r="A261" s="4"/>
      <c r="B261" s="105" t="s">
        <v>32</v>
      </c>
      <c r="C261" s="229"/>
      <c r="D261" s="61" t="s">
        <v>34</v>
      </c>
      <c r="E261" s="89" t="s">
        <v>51</v>
      </c>
      <c r="F261" s="58" t="s">
        <v>34</v>
      </c>
      <c r="G261" s="90" t="s">
        <v>51</v>
      </c>
      <c r="H261" s="707"/>
      <c r="I261" s="55"/>
      <c r="J261" s="116" t="s">
        <v>24</v>
      </c>
      <c r="K261" s="8"/>
      <c r="L261" s="8"/>
      <c r="M261" s="112" t="s">
        <v>51</v>
      </c>
      <c r="N261" s="544"/>
      <c r="O261" s="692"/>
      <c r="P261" s="692"/>
      <c r="Q261" s="544"/>
      <c r="R261" s="544"/>
    </row>
    <row r="262" spans="1:18" ht="13.5" thickBot="1">
      <c r="A262" s="10"/>
      <c r="B262" s="106" t="s">
        <v>66</v>
      </c>
      <c r="C262" s="101"/>
      <c r="D262" s="61"/>
      <c r="E262" s="27"/>
      <c r="F262" s="6"/>
      <c r="G262" s="27"/>
      <c r="H262" s="707"/>
      <c r="I262" s="55"/>
      <c r="J262" s="115" t="s">
        <v>20</v>
      </c>
      <c r="K262" s="50"/>
      <c r="L262" s="50"/>
      <c r="M262" s="27"/>
      <c r="N262" s="544"/>
      <c r="O262" s="689"/>
      <c r="P262" s="689"/>
      <c r="Q262" s="544"/>
      <c r="R262" s="544"/>
    </row>
    <row r="263" spans="1:18" ht="13.5" thickBot="1">
      <c r="A263" s="10"/>
      <c r="B263" s="124" t="s">
        <v>67</v>
      </c>
      <c r="C263" s="1012"/>
      <c r="D263" s="940">
        <f>SUM(D234)</f>
        <v>120</v>
      </c>
      <c r="E263" s="1013">
        <v>1</v>
      </c>
      <c r="F263" s="239">
        <f>SUM(J234)</f>
        <v>1072</v>
      </c>
      <c r="G263" s="267">
        <v>1</v>
      </c>
      <c r="H263" s="707"/>
      <c r="I263" s="1138" t="s">
        <v>53</v>
      </c>
      <c r="J263" s="1139"/>
      <c r="K263" s="1139"/>
      <c r="L263" s="1139"/>
      <c r="M263" s="21"/>
      <c r="N263" s="544"/>
      <c r="O263" s="544"/>
      <c r="P263" s="544"/>
      <c r="Q263" s="544"/>
      <c r="R263" s="544"/>
    </row>
    <row r="264" spans="1:18" ht="14.25">
      <c r="A264" s="55">
        <v>1</v>
      </c>
      <c r="B264" s="108" t="s">
        <v>16</v>
      </c>
      <c r="C264" s="948"/>
      <c r="D264" s="1014"/>
      <c r="E264" s="1015"/>
      <c r="F264" s="266"/>
      <c r="G264" s="265"/>
      <c r="H264" s="707"/>
      <c r="I264" s="42"/>
      <c r="J264" s="211" t="s">
        <v>193</v>
      </c>
      <c r="K264" s="6"/>
      <c r="L264" s="6"/>
      <c r="M264" s="742"/>
      <c r="N264" s="544"/>
      <c r="O264" s="544"/>
      <c r="P264" s="544"/>
      <c r="Q264" s="544"/>
      <c r="R264" s="544"/>
    </row>
    <row r="265" spans="1:18" ht="14.25">
      <c r="A265" s="44"/>
      <c r="B265" s="109" t="s">
        <v>78</v>
      </c>
      <c r="C265" s="1016"/>
      <c r="D265" s="1042">
        <v>48.5</v>
      </c>
      <c r="E265" s="1018">
        <v>0.36</v>
      </c>
      <c r="F265" s="366"/>
      <c r="G265" s="268"/>
      <c r="H265" s="707"/>
      <c r="I265" s="26"/>
      <c r="J265" s="6"/>
      <c r="K265" s="6"/>
      <c r="L265" s="741">
        <v>1</v>
      </c>
      <c r="M265" s="221"/>
      <c r="N265" s="544"/>
      <c r="O265" s="544"/>
      <c r="P265" s="544"/>
      <c r="Q265" s="544"/>
      <c r="R265" s="544"/>
    </row>
    <row r="266" spans="1:18" ht="14.25">
      <c r="A266" s="123">
        <v>2</v>
      </c>
      <c r="B266" s="121" t="s">
        <v>14</v>
      </c>
      <c r="C266" s="1019"/>
      <c r="D266" s="1020">
        <f>SUM(D241,D245)</f>
        <v>52.5</v>
      </c>
      <c r="E266" s="1021">
        <v>0.39</v>
      </c>
      <c r="F266" s="269">
        <f>SUM(J241,J245)</f>
        <v>285</v>
      </c>
      <c r="G266" s="369">
        <v>0.254</v>
      </c>
      <c r="H266" s="707"/>
      <c r="I266" s="26"/>
      <c r="J266" s="6"/>
      <c r="K266" s="6"/>
      <c r="L266" s="6"/>
      <c r="M266" s="221"/>
      <c r="N266" s="544"/>
      <c r="O266" s="544"/>
      <c r="P266" s="544"/>
      <c r="Q266" s="544"/>
      <c r="R266" s="544"/>
    </row>
    <row r="267" spans="1:18" ht="14.25">
      <c r="A267" s="60">
        <v>3</v>
      </c>
      <c r="B267" s="110" t="s">
        <v>17</v>
      </c>
      <c r="C267" s="1022"/>
      <c r="D267" s="1023"/>
      <c r="E267" s="1024"/>
      <c r="F267" s="819"/>
      <c r="G267" s="367"/>
      <c r="H267" s="707"/>
      <c r="I267" s="26"/>
      <c r="J267" s="1181"/>
      <c r="K267" s="1182"/>
      <c r="L267" s="1183"/>
      <c r="M267" s="221"/>
      <c r="N267" s="544"/>
      <c r="O267" s="544"/>
      <c r="P267" s="544"/>
      <c r="Q267" s="544"/>
      <c r="R267" s="544"/>
    </row>
    <row r="268" spans="1:18" ht="14.25">
      <c r="A268" s="44"/>
      <c r="B268" s="109" t="s">
        <v>18</v>
      </c>
      <c r="C268" s="1016"/>
      <c r="D268" s="1025">
        <f>SUM(G234)</f>
        <v>60.5</v>
      </c>
      <c r="E268" s="1018">
        <v>0.45</v>
      </c>
      <c r="F268" s="820"/>
      <c r="G268" s="368"/>
      <c r="H268" s="707"/>
      <c r="I268" s="26"/>
      <c r="J268" s="1181"/>
      <c r="K268" s="1182"/>
      <c r="L268" s="1183"/>
      <c r="M268" s="221"/>
      <c r="N268" s="544"/>
      <c r="O268" s="544"/>
      <c r="P268" s="544"/>
      <c r="Q268" s="544"/>
      <c r="R268" s="544"/>
    </row>
    <row r="269" spans="1:18" ht="14.25">
      <c r="A269" s="60">
        <v>4</v>
      </c>
      <c r="B269" s="118" t="s">
        <v>19</v>
      </c>
      <c r="C269" s="1022"/>
      <c r="D269" s="1023"/>
      <c r="E269" s="1024"/>
      <c r="F269" s="270"/>
      <c r="G269" s="367"/>
      <c r="H269" s="707"/>
      <c r="I269" s="26"/>
      <c r="J269" s="1181"/>
      <c r="K269" s="1182"/>
      <c r="L269" s="1183"/>
      <c r="M269" s="221"/>
      <c r="N269" s="544"/>
      <c r="O269" s="544"/>
      <c r="P269" s="544"/>
      <c r="Q269" s="544"/>
      <c r="R269" s="544"/>
    </row>
    <row r="270" spans="1:18" ht="14.25">
      <c r="A270" s="44"/>
      <c r="B270" s="119" t="s">
        <v>15</v>
      </c>
      <c r="C270" s="1016"/>
      <c r="D270" s="1025">
        <v>0</v>
      </c>
      <c r="E270" s="1026">
        <v>0</v>
      </c>
      <c r="F270" s="271">
        <v>0</v>
      </c>
      <c r="G270" s="368">
        <v>0</v>
      </c>
      <c r="H270" s="707"/>
      <c r="I270" s="26"/>
      <c r="J270" s="1181"/>
      <c r="K270" s="1182"/>
      <c r="L270" s="1183"/>
      <c r="M270" s="221"/>
      <c r="N270" s="544"/>
      <c r="O270" s="544"/>
      <c r="P270" s="544"/>
      <c r="Q270" s="544"/>
      <c r="R270" s="544"/>
    </row>
    <row r="271" spans="1:18" ht="14.25">
      <c r="A271" s="33">
        <v>5</v>
      </c>
      <c r="B271" s="120" t="s">
        <v>77</v>
      </c>
      <c r="C271" s="1019"/>
      <c r="D271" s="1020">
        <f>SUM(D22,D41,D50,D58,D81,D98,D104,D107,D154,D159,D210,D204)</f>
        <v>74</v>
      </c>
      <c r="E271" s="1021">
        <v>0.58</v>
      </c>
      <c r="F271" s="269">
        <f>SUM(J22,J41,J50,J58,J81,J98,J104,J107,J154,J159,J204,J210)</f>
        <v>760</v>
      </c>
      <c r="G271" s="369">
        <v>0.72</v>
      </c>
      <c r="H271" s="707"/>
      <c r="I271" s="26"/>
      <c r="J271" s="1184"/>
      <c r="K271" s="1185"/>
      <c r="L271" s="1185"/>
      <c r="M271" s="27"/>
      <c r="N271" s="544"/>
      <c r="O271" s="544"/>
      <c r="P271" s="544"/>
      <c r="Q271" s="544"/>
      <c r="R271" s="544"/>
    </row>
    <row r="272" spans="1:18" ht="14.25">
      <c r="A272" s="91">
        <v>6</v>
      </c>
      <c r="B272" s="121" t="s">
        <v>55</v>
      </c>
      <c r="C272" s="1019"/>
      <c r="D272" s="1020">
        <v>7</v>
      </c>
      <c r="E272" s="1021">
        <v>0.05</v>
      </c>
      <c r="F272" s="269">
        <v>160</v>
      </c>
      <c r="G272" s="369">
        <v>0.15</v>
      </c>
      <c r="H272" s="544"/>
      <c r="I272" s="46"/>
      <c r="J272" s="1186"/>
      <c r="K272" s="1187"/>
      <c r="L272" s="1187"/>
      <c r="M272" s="48"/>
      <c r="N272" s="544"/>
      <c r="O272" s="544"/>
      <c r="P272" s="544"/>
      <c r="Q272" s="544"/>
      <c r="R272" s="544"/>
    </row>
    <row r="273" spans="1:18" ht="15" thickBot="1">
      <c r="A273" s="88">
        <v>7</v>
      </c>
      <c r="B273" s="122" t="s">
        <v>54</v>
      </c>
      <c r="C273" s="1027"/>
      <c r="D273" s="1028">
        <v>0</v>
      </c>
      <c r="E273" s="1029">
        <v>0</v>
      </c>
      <c r="F273" s="263">
        <v>0</v>
      </c>
      <c r="G273" s="370">
        <v>0</v>
      </c>
      <c r="H273" s="544"/>
      <c r="I273" s="1179" t="s">
        <v>65</v>
      </c>
      <c r="J273" s="1180"/>
      <c r="K273" s="1180"/>
      <c r="L273" s="1180"/>
      <c r="M273" s="222"/>
      <c r="N273" s="544"/>
      <c r="O273" s="544"/>
      <c r="P273" s="544"/>
      <c r="Q273" s="544"/>
      <c r="R273" s="544"/>
    </row>
    <row r="274" s="544" customFormat="1" ht="12.75">
      <c r="A274" s="707"/>
    </row>
    <row r="275" spans="2:7" s="544" customFormat="1" ht="12.75" customHeight="1">
      <c r="B275" s="1154" t="s">
        <v>79</v>
      </c>
      <c r="C275" s="1154"/>
      <c r="D275" s="1154"/>
      <c r="E275" s="1154"/>
      <c r="F275" s="1154"/>
      <c r="G275" s="1154"/>
    </row>
    <row r="276" spans="2:7" s="544" customFormat="1" ht="12.75">
      <c r="B276" s="1154"/>
      <c r="C276" s="1154"/>
      <c r="D276" s="1154"/>
      <c r="E276" s="1154"/>
      <c r="F276" s="1154"/>
      <c r="G276" s="1154"/>
    </row>
    <row r="277" spans="2:7" s="544" customFormat="1" ht="12.75">
      <c r="B277" s="1154"/>
      <c r="C277" s="1154"/>
      <c r="D277" s="1154"/>
      <c r="E277" s="1154"/>
      <c r="F277" s="1154"/>
      <c r="G277" s="1154"/>
    </row>
    <row r="278" s="544" customFormat="1" ht="12.75"/>
    <row r="279" spans="1:19" ht="12.75">
      <c r="A279" s="2"/>
      <c r="B279" s="1054"/>
      <c r="C279" s="1054"/>
      <c r="D279" s="1054"/>
      <c r="E279" s="1054"/>
      <c r="F279" s="1054"/>
      <c r="G279" s="1054"/>
      <c r="H279" s="544"/>
      <c r="I279" s="544"/>
      <c r="J279" s="544"/>
      <c r="K279" s="544"/>
      <c r="L279" s="544"/>
      <c r="M279" s="544"/>
      <c r="N279" s="544"/>
      <c r="O279" s="544"/>
      <c r="P279" s="544"/>
      <c r="Q279" s="544"/>
      <c r="R279" s="544"/>
      <c r="S279" s="544"/>
    </row>
    <row r="280" s="689" customFormat="1" ht="12.75"/>
    <row r="281" s="544" customFormat="1" ht="12.75"/>
    <row r="282" s="544" customFormat="1" ht="12.75">
      <c r="G282" s="733" t="s">
        <v>242</v>
      </c>
    </row>
    <row r="283" s="544" customFormat="1" ht="12.75"/>
    <row r="284" s="544" customFormat="1" ht="12.75"/>
    <row r="285" s="544" customFormat="1" ht="12.75"/>
    <row r="286" s="544" customFormat="1" ht="12.75"/>
    <row r="287" s="544" customFormat="1" ht="12.75"/>
    <row r="288" s="544" customFormat="1" ht="12.75"/>
    <row r="289" s="544" customFormat="1" ht="12.75"/>
  </sheetData>
  <sheetProtection/>
  <mergeCells count="45">
    <mergeCell ref="J13:M13"/>
    <mergeCell ref="K14:L14"/>
    <mergeCell ref="A62:M62"/>
    <mergeCell ref="A63:M63"/>
    <mergeCell ref="D72:F72"/>
    <mergeCell ref="J72:M72"/>
    <mergeCell ref="A2:M2"/>
    <mergeCell ref="A3:M3"/>
    <mergeCell ref="I6:M6"/>
    <mergeCell ref="I8:M8"/>
    <mergeCell ref="D13:F13"/>
    <mergeCell ref="J183:M183"/>
    <mergeCell ref="K73:L73"/>
    <mergeCell ref="A108:B108"/>
    <mergeCell ref="A111:B111"/>
    <mergeCell ref="A120:M120"/>
    <mergeCell ref="A121:M121"/>
    <mergeCell ref="D130:F130"/>
    <mergeCell ref="J130:M130"/>
    <mergeCell ref="K184:L184"/>
    <mergeCell ref="A217:B217"/>
    <mergeCell ref="B226:E226"/>
    <mergeCell ref="D227:F227"/>
    <mergeCell ref="J227:M227"/>
    <mergeCell ref="K131:L131"/>
    <mergeCell ref="A164:B164"/>
    <mergeCell ref="A173:M173"/>
    <mergeCell ref="A174:M174"/>
    <mergeCell ref="D183:F183"/>
    <mergeCell ref="K228:L228"/>
    <mergeCell ref="A234:B234"/>
    <mergeCell ref="A235:B235"/>
    <mergeCell ref="D260:E260"/>
    <mergeCell ref="F260:G260"/>
    <mergeCell ref="I263:L263"/>
    <mergeCell ref="I273:L273"/>
    <mergeCell ref="B275:G277"/>
    <mergeCell ref="A215:B215"/>
    <mergeCell ref="A59:B59"/>
    <mergeCell ref="J267:L267"/>
    <mergeCell ref="J268:L268"/>
    <mergeCell ref="J269:L269"/>
    <mergeCell ref="J270:L270"/>
    <mergeCell ref="J271:L271"/>
    <mergeCell ref="J272:L27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0" r:id="rId1"/>
  <rowBreaks count="8" manualBreakCount="8">
    <brk id="37" max="255" man="1"/>
    <brk id="56" max="255" man="1"/>
    <brk id="95" max="255" man="1"/>
    <brk id="119" max="255" man="1"/>
    <brk id="156" max="255" man="1"/>
    <brk id="172" max="255" man="1"/>
    <brk id="224" max="255" man="1"/>
    <brk id="25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X273"/>
  <sheetViews>
    <sheetView zoomScale="90" zoomScaleNormal="90" zoomScalePageLayoutView="0" workbookViewId="0" topLeftCell="A1">
      <selection activeCell="H155" sqref="H155:H156"/>
    </sheetView>
  </sheetViews>
  <sheetFormatPr defaultColWidth="9.140625" defaultRowHeight="12.75"/>
  <cols>
    <col min="1" max="1" width="3.421875" style="0" customWidth="1"/>
    <col min="2" max="2" width="46.421875" style="0" customWidth="1"/>
    <col min="3" max="3" width="6.7109375" style="0" customWidth="1"/>
    <col min="4" max="4" width="9.140625" style="0" customWidth="1"/>
    <col min="5" max="5" width="13.421875" style="0" customWidth="1"/>
    <col min="6" max="8" width="9.140625" style="0" customWidth="1"/>
    <col min="9" max="9" width="12.00390625" style="0" customWidth="1"/>
    <col min="10" max="11" width="9.140625" style="0" customWidth="1"/>
    <col min="12" max="12" width="13.140625" style="0" customWidth="1"/>
    <col min="13" max="13" width="5.57421875" style="0" customWidth="1"/>
  </cols>
  <sheetData>
    <row r="1" spans="1:18" ht="12.75">
      <c r="A1" s="544"/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</row>
    <row r="2" spans="1:18" ht="15.75">
      <c r="A2" s="1155" t="s">
        <v>85</v>
      </c>
      <c r="B2" s="1156"/>
      <c r="C2" s="1156"/>
      <c r="D2" s="1156"/>
      <c r="E2" s="1156"/>
      <c r="F2" s="1156"/>
      <c r="G2" s="1156"/>
      <c r="H2" s="1156"/>
      <c r="I2" s="1156"/>
      <c r="J2" s="1156"/>
      <c r="K2" s="1156"/>
      <c r="L2" s="1156"/>
      <c r="M2" s="1156"/>
      <c r="N2" s="544"/>
      <c r="O2" s="544"/>
      <c r="P2" s="544"/>
      <c r="Q2" s="544"/>
      <c r="R2" s="544"/>
    </row>
    <row r="3" spans="1:18" ht="15.75">
      <c r="A3" s="1155" t="s">
        <v>267</v>
      </c>
      <c r="B3" s="1155"/>
      <c r="C3" s="1155"/>
      <c r="D3" s="1155"/>
      <c r="E3" s="1155"/>
      <c r="F3" s="1155"/>
      <c r="G3" s="1155"/>
      <c r="H3" s="1155"/>
      <c r="I3" s="1155"/>
      <c r="J3" s="1155"/>
      <c r="K3" s="1155"/>
      <c r="L3" s="1155"/>
      <c r="M3" s="1155"/>
      <c r="N3" s="544"/>
      <c r="O3" s="544"/>
      <c r="P3" s="544"/>
      <c r="Q3" s="544"/>
      <c r="R3" s="544"/>
    </row>
    <row r="4" spans="1:18" ht="15.75">
      <c r="A4" s="708"/>
      <c r="B4" s="708"/>
      <c r="C4" s="708"/>
      <c r="D4" s="708"/>
      <c r="E4" s="709"/>
      <c r="F4" s="708"/>
      <c r="G4" s="708"/>
      <c r="H4" s="708"/>
      <c r="I4" s="708"/>
      <c r="J4" s="708"/>
      <c r="K4" s="708"/>
      <c r="L4" s="708"/>
      <c r="M4" s="708"/>
      <c r="N4" s="544"/>
      <c r="O4" s="544"/>
      <c r="P4" s="544"/>
      <c r="Q4" s="544"/>
      <c r="R4" s="544"/>
    </row>
    <row r="5" spans="1:18" ht="15.75">
      <c r="A5" s="708"/>
      <c r="B5" s="708"/>
      <c r="C5" s="708"/>
      <c r="D5" s="708"/>
      <c r="E5" s="708"/>
      <c r="F5" s="708"/>
      <c r="G5" s="709"/>
      <c r="H5" s="709"/>
      <c r="I5" s="709"/>
      <c r="J5" s="709"/>
      <c r="K5" s="709"/>
      <c r="L5" s="709"/>
      <c r="M5" s="709"/>
      <c r="N5" s="544"/>
      <c r="O5" s="544"/>
      <c r="P5" s="544"/>
      <c r="Q5" s="544"/>
      <c r="R5" s="544"/>
    </row>
    <row r="6" spans="1:18" ht="12.75">
      <c r="A6" s="710"/>
      <c r="B6" s="727" t="s">
        <v>86</v>
      </c>
      <c r="C6" s="712"/>
      <c r="D6" s="710"/>
      <c r="E6" s="710"/>
      <c r="F6" s="710"/>
      <c r="G6" s="710"/>
      <c r="H6" s="710"/>
      <c r="I6" s="1158" t="s">
        <v>235</v>
      </c>
      <c r="J6" s="1158"/>
      <c r="K6" s="1158"/>
      <c r="L6" s="1158"/>
      <c r="M6" s="1158"/>
      <c r="N6" s="544"/>
      <c r="O6" s="544"/>
      <c r="P6" s="544"/>
      <c r="Q6" s="544"/>
      <c r="R6" s="544"/>
    </row>
    <row r="7" spans="1:18" ht="12.75">
      <c r="A7" s="544"/>
      <c r="B7" s="340" t="s">
        <v>180</v>
      </c>
      <c r="C7" s="544"/>
      <c r="D7" s="544"/>
      <c r="E7" s="544"/>
      <c r="F7" s="544"/>
      <c r="G7" s="544"/>
      <c r="H7" s="544"/>
      <c r="I7" s="917" t="s">
        <v>209</v>
      </c>
      <c r="J7" s="917"/>
      <c r="K7" s="917"/>
      <c r="L7" s="917"/>
      <c r="M7" s="917"/>
      <c r="N7" s="544"/>
      <c r="O7" s="544"/>
      <c r="P7" s="544"/>
      <c r="Q7" s="544"/>
      <c r="R7" s="544"/>
    </row>
    <row r="8" spans="1:18" ht="12.75">
      <c r="A8" s="544"/>
      <c r="B8" s="728" t="s">
        <v>131</v>
      </c>
      <c r="C8" s="544"/>
      <c r="D8" s="544"/>
      <c r="E8" s="544"/>
      <c r="F8" s="544"/>
      <c r="G8" s="544"/>
      <c r="H8" s="544"/>
      <c r="I8" s="1160" t="s">
        <v>244</v>
      </c>
      <c r="J8" s="1160"/>
      <c r="K8" s="1160"/>
      <c r="L8" s="1160"/>
      <c r="M8" s="1160"/>
      <c r="N8" s="544"/>
      <c r="O8" s="544"/>
      <c r="P8" s="544"/>
      <c r="Q8" s="544"/>
      <c r="R8" s="544"/>
    </row>
    <row r="9" spans="1:18" ht="12.75">
      <c r="A9" s="544"/>
      <c r="B9" s="728" t="s">
        <v>132</v>
      </c>
      <c r="C9" s="544"/>
      <c r="D9" s="544"/>
      <c r="E9" s="544"/>
      <c r="F9" s="544"/>
      <c r="G9" s="544"/>
      <c r="H9" s="544"/>
      <c r="I9" s="544"/>
      <c r="J9" s="544"/>
      <c r="K9" s="544"/>
      <c r="L9" s="544"/>
      <c r="M9" s="544"/>
      <c r="N9" s="544"/>
      <c r="O9" s="544"/>
      <c r="P9" s="544"/>
      <c r="Q9" s="544"/>
      <c r="R9" s="544"/>
    </row>
    <row r="10" spans="1:18" ht="12.75">
      <c r="A10" s="544"/>
      <c r="B10" s="728" t="s">
        <v>89</v>
      </c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4"/>
      <c r="O10" s="544"/>
      <c r="P10" s="544"/>
      <c r="Q10" s="544"/>
      <c r="R10" s="544"/>
    </row>
    <row r="11" spans="1:18" ht="12.75">
      <c r="A11" s="544"/>
      <c r="B11" s="544"/>
      <c r="C11" s="544"/>
      <c r="D11" s="544"/>
      <c r="E11" s="544"/>
      <c r="F11" s="544"/>
      <c r="G11" s="544"/>
      <c r="H11" s="544"/>
      <c r="I11" s="544"/>
      <c r="J11" s="544"/>
      <c r="K11" s="544"/>
      <c r="L11" s="544"/>
      <c r="M11" s="544"/>
      <c r="N11" s="544"/>
      <c r="O11" s="544"/>
      <c r="P11" s="544"/>
      <c r="Q11" s="544"/>
      <c r="R11" s="544"/>
    </row>
    <row r="12" spans="1:18" ht="13.5" thickBot="1">
      <c r="A12" s="544"/>
      <c r="B12" s="714" t="s">
        <v>103</v>
      </c>
      <c r="C12" s="544"/>
      <c r="D12" s="544"/>
      <c r="E12" s="544"/>
      <c r="F12" s="544"/>
      <c r="G12" s="565"/>
      <c r="H12" s="544"/>
      <c r="I12" s="544"/>
      <c r="J12" s="544"/>
      <c r="K12" s="544"/>
      <c r="L12" s="544"/>
      <c r="M12" s="544"/>
      <c r="N12" s="544"/>
      <c r="O12" s="544"/>
      <c r="P12" s="544"/>
      <c r="Q12" s="544"/>
      <c r="R12" s="544"/>
    </row>
    <row r="13" spans="1:18" ht="12.75">
      <c r="A13" s="65" t="s">
        <v>0</v>
      </c>
      <c r="B13" s="66"/>
      <c r="C13" s="73"/>
      <c r="D13" s="1111" t="s">
        <v>46</v>
      </c>
      <c r="E13" s="1112"/>
      <c r="F13" s="1112"/>
      <c r="G13" s="96" t="s">
        <v>34</v>
      </c>
      <c r="H13" s="3" t="s">
        <v>1</v>
      </c>
      <c r="I13" s="75" t="s">
        <v>39</v>
      </c>
      <c r="J13" s="1161" t="s">
        <v>49</v>
      </c>
      <c r="K13" s="1162"/>
      <c r="L13" s="1162"/>
      <c r="M13" s="1163"/>
      <c r="N13" s="544"/>
      <c r="O13" s="544"/>
      <c r="P13" s="544"/>
      <c r="Q13" s="544"/>
      <c r="R13" s="544"/>
    </row>
    <row r="14" spans="1:18" ht="12.75">
      <c r="A14" s="74"/>
      <c r="B14" s="67" t="s">
        <v>10</v>
      </c>
      <c r="C14" s="131" t="s">
        <v>37</v>
      </c>
      <c r="D14" s="78" t="s">
        <v>2</v>
      </c>
      <c r="E14" s="17" t="s">
        <v>43</v>
      </c>
      <c r="F14" s="81" t="s">
        <v>22</v>
      </c>
      <c r="G14" s="93" t="s">
        <v>47</v>
      </c>
      <c r="H14" s="7" t="s">
        <v>45</v>
      </c>
      <c r="I14" s="76" t="s">
        <v>40</v>
      </c>
      <c r="J14" s="166" t="s">
        <v>2</v>
      </c>
      <c r="K14" s="1116" t="s">
        <v>50</v>
      </c>
      <c r="L14" s="1116"/>
      <c r="M14" s="70" t="s">
        <v>152</v>
      </c>
      <c r="N14" s="544"/>
      <c r="O14" s="544"/>
      <c r="P14" s="544"/>
      <c r="Q14" s="544"/>
      <c r="R14" s="544"/>
    </row>
    <row r="15" spans="1:18" ht="12.75">
      <c r="A15" s="4"/>
      <c r="B15" s="67" t="s">
        <v>3</v>
      </c>
      <c r="C15" s="80"/>
      <c r="D15" s="55"/>
      <c r="E15" s="17" t="s">
        <v>11</v>
      </c>
      <c r="F15" s="38" t="s">
        <v>28</v>
      </c>
      <c r="G15" s="94" t="s">
        <v>68</v>
      </c>
      <c r="H15" s="7"/>
      <c r="I15" s="77" t="s">
        <v>41</v>
      </c>
      <c r="J15" s="86"/>
      <c r="K15" s="84" t="s">
        <v>12</v>
      </c>
      <c r="L15" s="125" t="s">
        <v>13</v>
      </c>
      <c r="M15" s="79"/>
      <c r="N15" s="544"/>
      <c r="O15" s="544"/>
      <c r="P15" s="544"/>
      <c r="Q15" s="544"/>
      <c r="R15" s="544"/>
    </row>
    <row r="16" spans="1:18" ht="12.75">
      <c r="A16" s="55"/>
      <c r="B16" s="67"/>
      <c r="C16" s="6"/>
      <c r="D16" s="55"/>
      <c r="E16" s="17" t="s">
        <v>38</v>
      </c>
      <c r="F16" s="68" t="s">
        <v>23</v>
      </c>
      <c r="G16" s="85" t="s">
        <v>69</v>
      </c>
      <c r="H16" s="6"/>
      <c r="I16" s="76" t="s">
        <v>42</v>
      </c>
      <c r="J16" s="87"/>
      <c r="K16" s="52"/>
      <c r="L16" s="95"/>
      <c r="M16" s="39"/>
      <c r="N16" s="544"/>
      <c r="O16" s="544"/>
      <c r="P16" s="544"/>
      <c r="Q16" s="544"/>
      <c r="R16" s="544"/>
    </row>
    <row r="17" spans="1:18" ht="12.75">
      <c r="A17" s="55"/>
      <c r="B17" s="56"/>
      <c r="C17" s="37"/>
      <c r="D17" s="55"/>
      <c r="E17" s="17" t="s">
        <v>44</v>
      </c>
      <c r="F17" s="68"/>
      <c r="G17" s="85" t="s">
        <v>26</v>
      </c>
      <c r="H17" s="8"/>
      <c r="I17" s="55" t="s">
        <v>70</v>
      </c>
      <c r="J17" s="26"/>
      <c r="K17" s="52"/>
      <c r="L17" s="16"/>
      <c r="M17" s="27"/>
      <c r="N17" s="544"/>
      <c r="O17" s="544"/>
      <c r="P17" s="544"/>
      <c r="Q17" s="544"/>
      <c r="R17" s="544"/>
    </row>
    <row r="18" spans="1:18" ht="12.75">
      <c r="A18" s="55"/>
      <c r="B18" s="56"/>
      <c r="C18" s="37"/>
      <c r="D18" s="55"/>
      <c r="E18" s="17"/>
      <c r="F18" s="68"/>
      <c r="G18" s="85"/>
      <c r="H18" s="8"/>
      <c r="I18" s="55"/>
      <c r="J18" s="26"/>
      <c r="K18" s="52"/>
      <c r="L18" s="16"/>
      <c r="M18" s="27"/>
      <c r="N18" s="544"/>
      <c r="O18" s="544"/>
      <c r="P18" s="544"/>
      <c r="Q18" s="544"/>
      <c r="R18" s="544"/>
    </row>
    <row r="19" spans="1:18" ht="13.5" thickBot="1">
      <c r="A19" s="10"/>
      <c r="B19" s="43"/>
      <c r="C19" s="11"/>
      <c r="D19" s="10"/>
      <c r="E19" s="69"/>
      <c r="F19" s="82"/>
      <c r="G19" s="69"/>
      <c r="H19" s="11"/>
      <c r="I19" s="10"/>
      <c r="J19" s="28"/>
      <c r="K19" s="53"/>
      <c r="L19" s="23"/>
      <c r="M19" s="29"/>
      <c r="N19" s="544"/>
      <c r="O19" s="544"/>
      <c r="P19" s="544"/>
      <c r="Q19" s="544"/>
      <c r="R19" s="544"/>
    </row>
    <row r="20" spans="1:24" ht="13.5" thickBot="1">
      <c r="A20" s="10"/>
      <c r="B20" s="22" t="s">
        <v>36</v>
      </c>
      <c r="C20" s="36"/>
      <c r="D20" s="11"/>
      <c r="E20" s="11"/>
      <c r="F20" s="11"/>
      <c r="G20" s="11"/>
      <c r="H20" s="11"/>
      <c r="I20" s="11"/>
      <c r="J20" s="11"/>
      <c r="K20" s="11"/>
      <c r="L20" s="11"/>
      <c r="M20" s="12"/>
      <c r="N20" s="544"/>
      <c r="O20" s="544"/>
      <c r="P20" s="544"/>
      <c r="Q20" s="544"/>
      <c r="R20" s="544"/>
      <c r="V20" s="544"/>
      <c r="W20" s="544"/>
      <c r="X20" s="544"/>
    </row>
    <row r="21" spans="1:24" s="396" customFormat="1" ht="12.75">
      <c r="A21" s="421" t="s">
        <v>5</v>
      </c>
      <c r="B21" s="401" t="s">
        <v>188</v>
      </c>
      <c r="C21" s="401"/>
      <c r="D21" s="422"/>
      <c r="E21" s="422"/>
      <c r="F21" s="422"/>
      <c r="G21" s="422"/>
      <c r="H21" s="422"/>
      <c r="I21" s="422"/>
      <c r="J21" s="422"/>
      <c r="K21" s="422"/>
      <c r="L21" s="422"/>
      <c r="M21" s="423"/>
      <c r="N21" s="544"/>
      <c r="O21" s="544"/>
      <c r="P21" s="544"/>
      <c r="Q21" s="544"/>
      <c r="R21" s="544"/>
      <c r="S21" s="544"/>
      <c r="T21" s="544"/>
      <c r="U21" s="544"/>
      <c r="V21" s="544"/>
      <c r="W21" s="544"/>
      <c r="X21" s="544"/>
    </row>
    <row r="22" spans="1:24" ht="12.75">
      <c r="A22" s="377">
        <v>1</v>
      </c>
      <c r="B22" s="181" t="s">
        <v>120</v>
      </c>
      <c r="C22" s="184" t="s">
        <v>5</v>
      </c>
      <c r="D22" s="186">
        <v>2</v>
      </c>
      <c r="E22" s="187">
        <v>1.5</v>
      </c>
      <c r="F22" s="188">
        <v>0.5</v>
      </c>
      <c r="G22" s="188">
        <v>2</v>
      </c>
      <c r="H22" s="188" t="s">
        <v>93</v>
      </c>
      <c r="I22" s="183" t="s">
        <v>35</v>
      </c>
      <c r="J22" s="184">
        <v>30</v>
      </c>
      <c r="K22" s="247"/>
      <c r="L22" s="188">
        <v>30</v>
      </c>
      <c r="M22" s="21"/>
      <c r="N22" s="544"/>
      <c r="O22" s="544"/>
      <c r="P22" s="544"/>
      <c r="Q22" s="544"/>
      <c r="R22" s="544"/>
      <c r="S22" s="544"/>
      <c r="T22" s="544"/>
      <c r="U22" s="544"/>
      <c r="V22" s="544"/>
      <c r="W22" s="544"/>
      <c r="X22" s="544"/>
    </row>
    <row r="23" spans="1:24" ht="13.5" thickBot="1">
      <c r="A23" s="246">
        <v>2</v>
      </c>
      <c r="B23" s="181" t="s">
        <v>137</v>
      </c>
      <c r="C23" s="184" t="s">
        <v>5</v>
      </c>
      <c r="D23" s="186">
        <v>2</v>
      </c>
      <c r="E23" s="187">
        <v>1</v>
      </c>
      <c r="F23" s="188">
        <v>1</v>
      </c>
      <c r="G23" s="188">
        <v>0.5</v>
      </c>
      <c r="H23" s="188" t="s">
        <v>93</v>
      </c>
      <c r="I23" s="183" t="s">
        <v>27</v>
      </c>
      <c r="J23" s="950">
        <v>15</v>
      </c>
      <c r="K23" s="247"/>
      <c r="L23" s="951">
        <v>15</v>
      </c>
      <c r="M23" s="21"/>
      <c r="N23" s="544"/>
      <c r="O23" s="544"/>
      <c r="P23" s="544"/>
      <c r="Q23" s="544"/>
      <c r="R23" s="544"/>
      <c r="S23" s="544"/>
      <c r="T23" s="544"/>
      <c r="U23" s="544"/>
      <c r="V23" s="544"/>
      <c r="W23" s="544"/>
      <c r="X23" s="544"/>
    </row>
    <row r="24" spans="1:24" s="440" customFormat="1" ht="13.5" thickBot="1">
      <c r="A24" s="474"/>
      <c r="B24" s="473" t="s">
        <v>73</v>
      </c>
      <c r="C24" s="646"/>
      <c r="D24" s="475">
        <f>SUM(D22:D23)</f>
        <v>4</v>
      </c>
      <c r="E24" s="476">
        <f>SUM(E22:E23)</f>
        <v>2.5</v>
      </c>
      <c r="F24" s="439">
        <f>SUM(F22:F23)</f>
        <v>1.5</v>
      </c>
      <c r="G24" s="439">
        <f>SUM(G22:G23)</f>
        <v>2.5</v>
      </c>
      <c r="H24" s="477" t="s">
        <v>61</v>
      </c>
      <c r="I24" s="478" t="s">
        <v>61</v>
      </c>
      <c r="J24" s="438">
        <f>SUM(J22:J23)</f>
        <v>45</v>
      </c>
      <c r="K24" s="439"/>
      <c r="L24" s="439">
        <f>SUM(L22:L23)</f>
        <v>45</v>
      </c>
      <c r="M24" s="458"/>
      <c r="N24" s="544"/>
      <c r="O24" s="544"/>
      <c r="P24" s="544"/>
      <c r="Q24" s="544"/>
      <c r="R24" s="544"/>
      <c r="S24" s="544"/>
      <c r="T24" s="544"/>
      <c r="U24" s="544"/>
      <c r="V24" s="544"/>
      <c r="W24" s="544"/>
      <c r="X24" s="544"/>
    </row>
    <row r="25" spans="1:24" s="440" customFormat="1" ht="12.75">
      <c r="A25" s="480"/>
      <c r="B25" s="479" t="s">
        <v>168</v>
      </c>
      <c r="C25" s="480"/>
      <c r="D25" s="789">
        <f>SUM(G24)</f>
        <v>2.5</v>
      </c>
      <c r="E25" s="481"/>
      <c r="F25" s="482"/>
      <c r="G25" s="482"/>
      <c r="H25" s="483" t="s">
        <v>61</v>
      </c>
      <c r="I25" s="484" t="s">
        <v>61</v>
      </c>
      <c r="J25" s="485"/>
      <c r="K25" s="482"/>
      <c r="L25" s="482"/>
      <c r="M25" s="448"/>
      <c r="N25" s="544"/>
      <c r="O25" s="544"/>
      <c r="P25" s="544"/>
      <c r="Q25" s="544"/>
      <c r="R25" s="544"/>
      <c r="S25" s="544"/>
      <c r="T25" s="544"/>
      <c r="U25" s="544"/>
      <c r="V25" s="544"/>
      <c r="W25" s="544"/>
      <c r="X25" s="544"/>
    </row>
    <row r="26" spans="1:24" s="440" customFormat="1" ht="13.5" thickBot="1">
      <c r="A26" s="487"/>
      <c r="B26" s="486" t="s">
        <v>169</v>
      </c>
      <c r="C26" s="487"/>
      <c r="D26" s="790">
        <v>2</v>
      </c>
      <c r="E26" s="489"/>
      <c r="F26" s="490"/>
      <c r="G26" s="490"/>
      <c r="H26" s="491" t="s">
        <v>61</v>
      </c>
      <c r="I26" s="492" t="s">
        <v>61</v>
      </c>
      <c r="J26" s="891">
        <v>30</v>
      </c>
      <c r="K26" s="490"/>
      <c r="L26" s="490"/>
      <c r="M26" s="456"/>
      <c r="N26" s="544"/>
      <c r="O26" s="544"/>
      <c r="P26" s="544"/>
      <c r="Q26" s="544"/>
      <c r="R26" s="544"/>
      <c r="S26" s="544"/>
      <c r="T26" s="544"/>
      <c r="U26" s="544"/>
      <c r="V26" s="544"/>
      <c r="W26" s="544"/>
      <c r="X26" s="544"/>
    </row>
    <row r="27" spans="1:24" s="396" customFormat="1" ht="13.5" thickBot="1">
      <c r="A27" s="626" t="s">
        <v>6</v>
      </c>
      <c r="B27" s="424" t="s">
        <v>189</v>
      </c>
      <c r="C27" s="424"/>
      <c r="D27" s="424"/>
      <c r="E27" s="424"/>
      <c r="F27" s="408"/>
      <c r="G27" s="510"/>
      <c r="H27" s="408"/>
      <c r="I27" s="408"/>
      <c r="J27" s="408"/>
      <c r="K27" s="408"/>
      <c r="L27" s="408"/>
      <c r="M27" s="410"/>
      <c r="N27" s="544"/>
      <c r="O27" s="544"/>
      <c r="P27" s="544"/>
      <c r="Q27" s="544"/>
      <c r="R27" s="544"/>
      <c r="S27" s="544"/>
      <c r="T27" s="544"/>
      <c r="U27" s="544"/>
      <c r="V27" s="544"/>
      <c r="W27" s="544"/>
      <c r="X27" s="544"/>
    </row>
    <row r="28" spans="1:24" ht="13.5" thickBot="1">
      <c r="A28" s="254">
        <v>1</v>
      </c>
      <c r="B28" s="180" t="s">
        <v>94</v>
      </c>
      <c r="C28" s="272" t="s">
        <v>5</v>
      </c>
      <c r="D28" s="1097">
        <v>8.5</v>
      </c>
      <c r="E28" s="190">
        <v>2.5</v>
      </c>
      <c r="F28" s="191">
        <v>6</v>
      </c>
      <c r="G28" s="191">
        <v>8</v>
      </c>
      <c r="H28" s="188" t="s">
        <v>93</v>
      </c>
      <c r="I28" s="182" t="s">
        <v>27</v>
      </c>
      <c r="J28" s="240">
        <v>60</v>
      </c>
      <c r="K28" s="199"/>
      <c r="L28" s="200">
        <v>60</v>
      </c>
      <c r="M28" s="202"/>
      <c r="N28" s="544"/>
      <c r="O28" s="544"/>
      <c r="P28" s="544"/>
      <c r="Q28" s="544"/>
      <c r="R28" s="544"/>
      <c r="S28" s="544"/>
      <c r="T28" s="544"/>
      <c r="U28" s="544"/>
      <c r="V28" s="544"/>
      <c r="W28" s="544"/>
      <c r="X28" s="544"/>
    </row>
    <row r="29" spans="1:24" s="440" customFormat="1" ht="13.5" thickBot="1">
      <c r="A29" s="474"/>
      <c r="B29" s="473" t="s">
        <v>73</v>
      </c>
      <c r="C29" s="474"/>
      <c r="D29" s="475">
        <f>SUM(D28)</f>
        <v>8.5</v>
      </c>
      <c r="E29" s="476">
        <f>SUM(E28)</f>
        <v>2.5</v>
      </c>
      <c r="F29" s="439">
        <f>SUM(F28)</f>
        <v>6</v>
      </c>
      <c r="G29" s="439">
        <f>SUM(G28)</f>
        <v>8</v>
      </c>
      <c r="H29" s="477" t="s">
        <v>61</v>
      </c>
      <c r="I29" s="478" t="s">
        <v>61</v>
      </c>
      <c r="J29" s="457">
        <v>60</v>
      </c>
      <c r="K29" s="439"/>
      <c r="L29" s="439">
        <v>60</v>
      </c>
      <c r="M29" s="458"/>
      <c r="N29" s="544"/>
      <c r="O29" s="544"/>
      <c r="P29" s="544"/>
      <c r="Q29" s="544"/>
      <c r="R29" s="544"/>
      <c r="S29" s="544"/>
      <c r="T29" s="544"/>
      <c r="U29" s="544"/>
      <c r="V29" s="544"/>
      <c r="W29" s="544"/>
      <c r="X29" s="544"/>
    </row>
    <row r="30" spans="1:24" s="440" customFormat="1" ht="12.75">
      <c r="A30" s="518"/>
      <c r="B30" s="517" t="s">
        <v>168</v>
      </c>
      <c r="C30" s="518"/>
      <c r="D30" s="642">
        <f>SUM(G29)</f>
        <v>8</v>
      </c>
      <c r="E30" s="519"/>
      <c r="F30" s="520"/>
      <c r="G30" s="520"/>
      <c r="H30" s="521" t="s">
        <v>61</v>
      </c>
      <c r="I30" s="522" t="s">
        <v>61</v>
      </c>
      <c r="J30" s="523"/>
      <c r="K30" s="520"/>
      <c r="L30" s="520"/>
      <c r="M30" s="533"/>
      <c r="N30" s="544"/>
      <c r="O30" s="544"/>
      <c r="P30" s="544"/>
      <c r="Q30" s="544"/>
      <c r="R30" s="544"/>
      <c r="S30" s="544"/>
      <c r="T30" s="544"/>
      <c r="U30" s="544"/>
      <c r="V30" s="544"/>
      <c r="W30" s="544"/>
      <c r="X30" s="544"/>
    </row>
    <row r="31" spans="1:24" s="440" customFormat="1" ht="13.5" thickBot="1">
      <c r="A31" s="647"/>
      <c r="B31" s="524" t="s">
        <v>169</v>
      </c>
      <c r="C31" s="525"/>
      <c r="D31" s="526"/>
      <c r="E31" s="526"/>
      <c r="F31" s="526"/>
      <c r="G31" s="526"/>
      <c r="H31" s="526" t="s">
        <v>61</v>
      </c>
      <c r="I31" s="527" t="s">
        <v>61</v>
      </c>
      <c r="J31" s="528"/>
      <c r="K31" s="526"/>
      <c r="L31" s="526"/>
      <c r="M31" s="527"/>
      <c r="N31" s="544"/>
      <c r="O31" s="544"/>
      <c r="P31" s="544"/>
      <c r="Q31" s="544"/>
      <c r="R31" s="544"/>
      <c r="S31" s="544"/>
      <c r="T31" s="544"/>
      <c r="U31" s="544"/>
      <c r="V31" s="544"/>
      <c r="W31" s="544"/>
      <c r="X31" s="544"/>
    </row>
    <row r="32" spans="1:24" s="396" customFormat="1" ht="13.5" thickBot="1">
      <c r="A32" s="626" t="s">
        <v>7</v>
      </c>
      <c r="B32" s="424" t="s">
        <v>190</v>
      </c>
      <c r="C32" s="424"/>
      <c r="D32" s="408"/>
      <c r="E32" s="408"/>
      <c r="F32" s="408"/>
      <c r="G32" s="510"/>
      <c r="H32" s="408"/>
      <c r="I32" s="408"/>
      <c r="J32" s="408"/>
      <c r="K32" s="408"/>
      <c r="L32" s="408"/>
      <c r="M32" s="529"/>
      <c r="N32" s="544"/>
      <c r="O32" s="544"/>
      <c r="P32" s="544"/>
      <c r="Q32" s="544"/>
      <c r="R32" s="544"/>
      <c r="S32" s="544"/>
      <c r="T32" s="544"/>
      <c r="U32" s="544"/>
      <c r="V32" s="544"/>
      <c r="W32" s="544"/>
      <c r="X32" s="544"/>
    </row>
    <row r="33" spans="1:24" ht="12.75">
      <c r="A33" s="281">
        <v>1</v>
      </c>
      <c r="B33" s="180" t="s">
        <v>133</v>
      </c>
      <c r="C33" s="176" t="s">
        <v>5</v>
      </c>
      <c r="D33" s="189">
        <v>3</v>
      </c>
      <c r="E33" s="190">
        <v>1</v>
      </c>
      <c r="F33" s="191">
        <v>2</v>
      </c>
      <c r="G33" s="191">
        <v>1</v>
      </c>
      <c r="H33" s="191" t="s">
        <v>93</v>
      </c>
      <c r="I33" s="276" t="s">
        <v>27</v>
      </c>
      <c r="J33" s="362">
        <v>15</v>
      </c>
      <c r="K33" s="282"/>
      <c r="L33" s="363">
        <v>15</v>
      </c>
      <c r="M33" s="364"/>
      <c r="N33" s="544"/>
      <c r="O33" s="544"/>
      <c r="P33" s="544"/>
      <c r="Q33" s="544"/>
      <c r="R33" s="544"/>
      <c r="S33" s="544"/>
      <c r="T33" s="544"/>
      <c r="U33" s="544"/>
      <c r="V33" s="544"/>
      <c r="W33" s="544"/>
      <c r="X33" s="544"/>
    </row>
    <row r="34" spans="1:24" ht="13.5" thickBot="1">
      <c r="A34" s="181">
        <v>2</v>
      </c>
      <c r="B34" s="180" t="s">
        <v>134</v>
      </c>
      <c r="C34" s="176" t="s">
        <v>5</v>
      </c>
      <c r="D34" s="189">
        <v>3</v>
      </c>
      <c r="E34" s="190">
        <v>1</v>
      </c>
      <c r="F34" s="191">
        <v>2</v>
      </c>
      <c r="G34" s="191">
        <v>0.5</v>
      </c>
      <c r="H34" s="191" t="s">
        <v>100</v>
      </c>
      <c r="I34" s="183" t="s">
        <v>27</v>
      </c>
      <c r="J34" s="184">
        <v>15</v>
      </c>
      <c r="K34" s="188">
        <v>15</v>
      </c>
      <c r="L34" s="248"/>
      <c r="M34" s="249"/>
      <c r="N34" s="544"/>
      <c r="O34" s="544"/>
      <c r="P34" s="544"/>
      <c r="Q34" s="544"/>
      <c r="R34" s="544"/>
      <c r="S34" s="544"/>
      <c r="T34" s="544"/>
      <c r="U34" s="544"/>
      <c r="V34" s="544"/>
      <c r="W34" s="544"/>
      <c r="X34" s="544"/>
    </row>
    <row r="35" spans="1:24" s="440" customFormat="1" ht="13.5" thickBot="1">
      <c r="A35" s="474"/>
      <c r="B35" s="473" t="s">
        <v>73</v>
      </c>
      <c r="C35" s="474"/>
      <c r="D35" s="475">
        <f>SUM(D33:D34)</f>
        <v>6</v>
      </c>
      <c r="E35" s="476">
        <f>SUM(E33:E34)</f>
        <v>2</v>
      </c>
      <c r="F35" s="439">
        <f>SUM(F33:F34)</f>
        <v>4</v>
      </c>
      <c r="G35" s="439">
        <f>SUM(G33:G34)</f>
        <v>1.5</v>
      </c>
      <c r="H35" s="477" t="s">
        <v>61</v>
      </c>
      <c r="I35" s="478" t="s">
        <v>61</v>
      </c>
      <c r="J35" s="438">
        <f>SUM(J33:J34)</f>
        <v>30</v>
      </c>
      <c r="K35" s="439">
        <f>SUM(K33:K34)</f>
        <v>15</v>
      </c>
      <c r="L35" s="439">
        <v>15</v>
      </c>
      <c r="M35" s="458"/>
      <c r="N35" s="544"/>
      <c r="O35" s="544"/>
      <c r="P35" s="544"/>
      <c r="Q35" s="544"/>
      <c r="R35" s="544"/>
      <c r="S35" s="544"/>
      <c r="T35" s="544"/>
      <c r="U35" s="544"/>
      <c r="V35" s="544"/>
      <c r="W35" s="544"/>
      <c r="X35" s="544"/>
    </row>
    <row r="36" spans="1:24" s="440" customFormat="1" ht="12.75">
      <c r="A36" s="480"/>
      <c r="B36" s="479" t="s">
        <v>168</v>
      </c>
      <c r="C36" s="480"/>
      <c r="D36" s="789">
        <f>SUM(G35)</f>
        <v>1.5</v>
      </c>
      <c r="E36" s="481"/>
      <c r="F36" s="482"/>
      <c r="G36" s="482"/>
      <c r="H36" s="483" t="s">
        <v>61</v>
      </c>
      <c r="I36" s="484" t="s">
        <v>61</v>
      </c>
      <c r="J36" s="485"/>
      <c r="K36" s="482"/>
      <c r="L36" s="482"/>
      <c r="M36" s="534"/>
      <c r="N36" s="544"/>
      <c r="O36" s="544"/>
      <c r="P36" s="544"/>
      <c r="Q36" s="544"/>
      <c r="R36" s="544"/>
      <c r="S36" s="544"/>
      <c r="T36" s="544"/>
      <c r="U36" s="544"/>
      <c r="V36" s="544"/>
      <c r="W36" s="544"/>
      <c r="X36" s="544"/>
    </row>
    <row r="37" spans="1:24" s="440" customFormat="1" ht="13.5" thickBot="1">
      <c r="A37" s="893"/>
      <c r="B37" s="894" t="s">
        <v>169</v>
      </c>
      <c r="C37" s="893"/>
      <c r="D37" s="895"/>
      <c r="E37" s="896"/>
      <c r="F37" s="526"/>
      <c r="G37" s="526"/>
      <c r="H37" s="526" t="s">
        <v>61</v>
      </c>
      <c r="I37" s="527" t="s">
        <v>61</v>
      </c>
      <c r="J37" s="897"/>
      <c r="K37" s="526"/>
      <c r="L37" s="526"/>
      <c r="M37" s="527"/>
      <c r="N37" s="544"/>
      <c r="O37" s="544"/>
      <c r="P37" s="544"/>
      <c r="Q37" s="544"/>
      <c r="R37" s="544"/>
      <c r="S37" s="544"/>
      <c r="T37" s="544"/>
      <c r="U37" s="544"/>
      <c r="V37" s="544"/>
      <c r="W37" s="544"/>
      <c r="X37" s="544"/>
    </row>
    <row r="38" spans="1:24" s="396" customFormat="1" ht="13.5" thickBot="1">
      <c r="A38" s="626" t="s">
        <v>8</v>
      </c>
      <c r="B38" s="424" t="s">
        <v>191</v>
      </c>
      <c r="C38" s="424"/>
      <c r="D38" s="408"/>
      <c r="E38" s="408"/>
      <c r="F38" s="408"/>
      <c r="G38" s="510"/>
      <c r="H38" s="408"/>
      <c r="I38" s="408"/>
      <c r="J38" s="408"/>
      <c r="K38" s="408"/>
      <c r="L38" s="408"/>
      <c r="M38" s="529"/>
      <c r="N38" s="544"/>
      <c r="O38" s="544"/>
      <c r="P38" s="544"/>
      <c r="Q38" s="544"/>
      <c r="R38" s="544"/>
      <c r="S38" s="544"/>
      <c r="T38" s="544"/>
      <c r="U38" s="544"/>
      <c r="V38" s="544"/>
      <c r="W38" s="544"/>
      <c r="X38" s="544"/>
    </row>
    <row r="39" spans="1:24" ht="13.5" thickBot="1">
      <c r="A39" s="331">
        <v>1</v>
      </c>
      <c r="B39" s="249" t="s">
        <v>129</v>
      </c>
      <c r="C39" s="179" t="s">
        <v>5</v>
      </c>
      <c r="D39" s="186">
        <v>2</v>
      </c>
      <c r="E39" s="187">
        <v>1</v>
      </c>
      <c r="F39" s="188">
        <v>1</v>
      </c>
      <c r="G39" s="188">
        <v>1</v>
      </c>
      <c r="H39" s="188" t="s">
        <v>93</v>
      </c>
      <c r="I39" s="248" t="s">
        <v>35</v>
      </c>
      <c r="J39" s="184">
        <v>15</v>
      </c>
      <c r="K39" s="188"/>
      <c r="L39" s="188">
        <v>15</v>
      </c>
      <c r="M39" s="249"/>
      <c r="N39" s="544"/>
      <c r="O39" s="544"/>
      <c r="P39" s="544"/>
      <c r="Q39" s="544"/>
      <c r="R39" s="544"/>
      <c r="S39" s="544"/>
      <c r="T39" s="544"/>
      <c r="U39" s="544"/>
      <c r="V39" s="544"/>
      <c r="W39" s="544"/>
      <c r="X39" s="544"/>
    </row>
    <row r="40" spans="1:24" ht="13.5" thickBot="1">
      <c r="A40" s="244">
        <v>2</v>
      </c>
      <c r="B40" s="180" t="s">
        <v>130</v>
      </c>
      <c r="C40" s="176" t="s">
        <v>5</v>
      </c>
      <c r="D40" s="189">
        <v>2</v>
      </c>
      <c r="E40" s="190">
        <v>1</v>
      </c>
      <c r="F40" s="191">
        <v>1</v>
      </c>
      <c r="G40" s="191">
        <v>1</v>
      </c>
      <c r="H40" s="188" t="s">
        <v>93</v>
      </c>
      <c r="I40" s="183" t="s">
        <v>35</v>
      </c>
      <c r="J40" s="184">
        <v>15</v>
      </c>
      <c r="K40" s="188"/>
      <c r="L40" s="248">
        <v>15</v>
      </c>
      <c r="M40" s="249"/>
      <c r="N40" s="544"/>
      <c r="O40" s="544"/>
      <c r="P40" s="544"/>
      <c r="Q40" s="544"/>
      <c r="R40" s="544"/>
      <c r="S40" s="544"/>
      <c r="T40" s="544"/>
      <c r="U40" s="544"/>
      <c r="V40" s="544"/>
      <c r="W40" s="544"/>
      <c r="X40" s="544"/>
    </row>
    <row r="41" spans="1:24" s="440" customFormat="1" ht="13.5" thickBot="1">
      <c r="A41" s="474"/>
      <c r="B41" s="473" t="s">
        <v>73</v>
      </c>
      <c r="C41" s="474"/>
      <c r="D41" s="475">
        <f>SUM(D39:D40)</f>
        <v>4</v>
      </c>
      <c r="E41" s="476">
        <f>SUM(E39:E40)</f>
        <v>2</v>
      </c>
      <c r="F41" s="439">
        <f>SUM(F39:F40)</f>
        <v>2</v>
      </c>
      <c r="G41" s="439">
        <f>SUM(G39:G40)</f>
        <v>2</v>
      </c>
      <c r="H41" s="477" t="s">
        <v>61</v>
      </c>
      <c r="I41" s="478" t="s">
        <v>61</v>
      </c>
      <c r="J41" s="438">
        <f>SUM(J39:J40)</f>
        <v>30</v>
      </c>
      <c r="K41" s="439"/>
      <c r="L41" s="439">
        <f>SUM(L39:L40)</f>
        <v>30</v>
      </c>
      <c r="M41" s="458"/>
      <c r="N41" s="544"/>
      <c r="O41" s="544"/>
      <c r="P41" s="544"/>
      <c r="Q41" s="544"/>
      <c r="R41" s="544"/>
      <c r="S41" s="544"/>
      <c r="T41" s="544"/>
      <c r="U41" s="544"/>
      <c r="V41" s="544"/>
      <c r="W41" s="544"/>
      <c r="X41" s="544"/>
    </row>
    <row r="42" spans="1:24" s="440" customFormat="1" ht="12.75">
      <c r="A42" s="480"/>
      <c r="B42" s="479" t="s">
        <v>168</v>
      </c>
      <c r="C42" s="480"/>
      <c r="D42" s="789">
        <f>SUM(G41)</f>
        <v>2</v>
      </c>
      <c r="E42" s="481"/>
      <c r="F42" s="482"/>
      <c r="G42" s="482"/>
      <c r="H42" s="483" t="s">
        <v>61</v>
      </c>
      <c r="I42" s="484" t="s">
        <v>61</v>
      </c>
      <c r="J42" s="485"/>
      <c r="K42" s="482"/>
      <c r="L42" s="482"/>
      <c r="M42" s="534"/>
      <c r="N42" s="544"/>
      <c r="O42" s="544"/>
      <c r="P42" s="544"/>
      <c r="Q42" s="544"/>
      <c r="R42" s="544"/>
      <c r="S42" s="544"/>
      <c r="T42" s="544"/>
      <c r="U42" s="544"/>
      <c r="V42" s="544"/>
      <c r="W42" s="544"/>
      <c r="X42" s="544"/>
    </row>
    <row r="43" spans="1:18" s="440" customFormat="1" ht="13.5" thickBot="1">
      <c r="A43" s="487"/>
      <c r="B43" s="486" t="s">
        <v>169</v>
      </c>
      <c r="C43" s="487"/>
      <c r="D43" s="790">
        <v>4</v>
      </c>
      <c r="E43" s="489"/>
      <c r="F43" s="490"/>
      <c r="G43" s="490"/>
      <c r="H43" s="491" t="s">
        <v>61</v>
      </c>
      <c r="I43" s="492" t="s">
        <v>61</v>
      </c>
      <c r="J43" s="1089">
        <v>30</v>
      </c>
      <c r="K43" s="490"/>
      <c r="L43" s="490"/>
      <c r="M43" s="535"/>
      <c r="N43" s="544"/>
      <c r="O43" s="544"/>
      <c r="P43" s="544"/>
      <c r="Q43" s="544"/>
      <c r="R43" s="544"/>
    </row>
    <row r="44" spans="1:18" s="396" customFormat="1" ht="13.5" thickBot="1">
      <c r="A44" s="626" t="s">
        <v>56</v>
      </c>
      <c r="B44" s="424" t="s">
        <v>192</v>
      </c>
      <c r="C44" s="424"/>
      <c r="D44" s="408"/>
      <c r="E44" s="408"/>
      <c r="F44" s="408"/>
      <c r="G44" s="510"/>
      <c r="H44" s="408"/>
      <c r="I44" s="408"/>
      <c r="J44" s="408"/>
      <c r="K44" s="408"/>
      <c r="L44" s="408"/>
      <c r="M44" s="529"/>
      <c r="N44" s="544"/>
      <c r="O44" s="544"/>
      <c r="P44" s="544"/>
      <c r="Q44" s="544"/>
      <c r="R44" s="544"/>
    </row>
    <row r="45" spans="1:18" s="253" customFormat="1" ht="12.75">
      <c r="A45" s="272">
        <v>1</v>
      </c>
      <c r="B45" s="180" t="s">
        <v>249</v>
      </c>
      <c r="C45" s="176" t="s">
        <v>5</v>
      </c>
      <c r="D45" s="189">
        <v>2</v>
      </c>
      <c r="E45" s="190">
        <v>1</v>
      </c>
      <c r="F45" s="191">
        <v>1</v>
      </c>
      <c r="G45" s="191">
        <v>1.5</v>
      </c>
      <c r="H45" s="188" t="s">
        <v>93</v>
      </c>
      <c r="I45" s="188" t="s">
        <v>27</v>
      </c>
      <c r="J45" s="204">
        <v>60</v>
      </c>
      <c r="K45" s="191">
        <v>30</v>
      </c>
      <c r="L45" s="191">
        <v>30</v>
      </c>
      <c r="M45" s="182"/>
      <c r="N45" s="340"/>
      <c r="O45" s="340"/>
      <c r="P45" s="340"/>
      <c r="Q45" s="340"/>
      <c r="R45" s="340"/>
    </row>
    <row r="46" spans="1:18" s="253" customFormat="1" ht="13.5" thickBot="1">
      <c r="A46" s="272">
        <v>2</v>
      </c>
      <c r="B46" s="180" t="s">
        <v>248</v>
      </c>
      <c r="C46" s="176" t="s">
        <v>5</v>
      </c>
      <c r="D46" s="189">
        <v>2</v>
      </c>
      <c r="E46" s="190">
        <v>1</v>
      </c>
      <c r="F46" s="191">
        <v>1</v>
      </c>
      <c r="G46" s="191">
        <v>1.5</v>
      </c>
      <c r="H46" s="188" t="s">
        <v>93</v>
      </c>
      <c r="I46" s="182" t="s">
        <v>27</v>
      </c>
      <c r="J46" s="204">
        <v>60</v>
      </c>
      <c r="K46" s="191">
        <v>30</v>
      </c>
      <c r="L46" s="191">
        <v>30</v>
      </c>
      <c r="M46" s="182"/>
      <c r="N46" s="340"/>
      <c r="O46" s="340"/>
      <c r="P46" s="340"/>
      <c r="Q46" s="340"/>
      <c r="R46" s="340"/>
    </row>
    <row r="47" spans="1:18" s="440" customFormat="1" ht="13.5" thickBot="1">
      <c r="A47" s="474"/>
      <c r="B47" s="473" t="s">
        <v>73</v>
      </c>
      <c r="C47" s="474"/>
      <c r="D47" s="475">
        <f>SUM(D45:D46)</f>
        <v>4</v>
      </c>
      <c r="E47" s="476">
        <f>SUM(E45:E46)</f>
        <v>2</v>
      </c>
      <c r="F47" s="439">
        <f>SUM(F45:F46)</f>
        <v>2</v>
      </c>
      <c r="G47" s="439">
        <f>SUM(G45:G46)</f>
        <v>3</v>
      </c>
      <c r="H47" s="477" t="s">
        <v>61</v>
      </c>
      <c r="I47" s="478" t="s">
        <v>61</v>
      </c>
      <c r="J47" s="438">
        <f>SUM(J45:J46)</f>
        <v>120</v>
      </c>
      <c r="K47" s="439"/>
      <c r="L47" s="439">
        <f>SUM(L45:L46)</f>
        <v>60</v>
      </c>
      <c r="M47" s="458"/>
      <c r="N47" s="544"/>
      <c r="O47" s="544"/>
      <c r="P47" s="544"/>
      <c r="Q47" s="544"/>
      <c r="R47" s="544"/>
    </row>
    <row r="48" spans="1:18" s="440" customFormat="1" ht="12.75">
      <c r="A48" s="480"/>
      <c r="B48" s="479" t="s">
        <v>168</v>
      </c>
      <c r="C48" s="480"/>
      <c r="D48" s="789">
        <f>SUM(G47)</f>
        <v>3</v>
      </c>
      <c r="E48" s="481"/>
      <c r="F48" s="482"/>
      <c r="G48" s="783"/>
      <c r="H48" s="445" t="s">
        <v>61</v>
      </c>
      <c r="I48" s="446" t="s">
        <v>61</v>
      </c>
      <c r="J48" s="447"/>
      <c r="K48" s="444"/>
      <c r="L48" s="444"/>
      <c r="M48" s="448"/>
      <c r="N48" s="544"/>
      <c r="O48" s="544"/>
      <c r="P48" s="544"/>
      <c r="Q48" s="544"/>
      <c r="R48" s="544"/>
    </row>
    <row r="49" spans="1:18" s="440" customFormat="1" ht="13.5" thickBot="1">
      <c r="A49" s="487"/>
      <c r="B49" s="486" t="s">
        <v>169</v>
      </c>
      <c r="C49" s="487"/>
      <c r="D49" s="488"/>
      <c r="E49" s="489"/>
      <c r="F49" s="490"/>
      <c r="G49" s="490"/>
      <c r="H49" s="453" t="s">
        <v>61</v>
      </c>
      <c r="I49" s="454" t="s">
        <v>61</v>
      </c>
      <c r="J49" s="455"/>
      <c r="K49" s="452"/>
      <c r="L49" s="452"/>
      <c r="M49" s="456"/>
      <c r="N49" s="544"/>
      <c r="O49" s="544"/>
      <c r="P49" s="544"/>
      <c r="Q49" s="544"/>
      <c r="R49" s="544"/>
    </row>
    <row r="50" spans="1:18" s="396" customFormat="1" ht="13.5" thickBot="1">
      <c r="A50" s="626" t="s">
        <v>57</v>
      </c>
      <c r="B50" s="424" t="s">
        <v>9</v>
      </c>
      <c r="C50" s="424"/>
      <c r="D50" s="408"/>
      <c r="E50" s="408"/>
      <c r="F50" s="408"/>
      <c r="G50" s="408"/>
      <c r="H50" s="409"/>
      <c r="I50" s="409"/>
      <c r="J50" s="409"/>
      <c r="K50" s="409"/>
      <c r="L50" s="409"/>
      <c r="M50" s="410"/>
      <c r="N50" s="544"/>
      <c r="O50" s="544"/>
      <c r="P50" s="544"/>
      <c r="Q50" s="544"/>
      <c r="R50" s="544"/>
    </row>
    <row r="51" spans="1:18" ht="12.75">
      <c r="A51" s="30">
        <v>1</v>
      </c>
      <c r="B51" s="328" t="s">
        <v>234</v>
      </c>
      <c r="C51" s="240" t="s">
        <v>5</v>
      </c>
      <c r="D51" s="287">
        <v>0.5</v>
      </c>
      <c r="E51" s="288">
        <v>0.5</v>
      </c>
      <c r="F51" s="199"/>
      <c r="G51" s="199"/>
      <c r="H51" s="282" t="s">
        <v>92</v>
      </c>
      <c r="I51" s="245" t="s">
        <v>27</v>
      </c>
      <c r="J51" s="240">
        <v>4</v>
      </c>
      <c r="K51" s="200">
        <v>4</v>
      </c>
      <c r="L51" s="697"/>
      <c r="M51" s="32"/>
      <c r="N51" s="544"/>
      <c r="O51" s="544"/>
      <c r="P51" s="544"/>
      <c r="Q51" s="544"/>
      <c r="R51" s="544"/>
    </row>
    <row r="52" spans="1:18" ht="12.75">
      <c r="A52" s="46">
        <v>2</v>
      </c>
      <c r="B52" s="48" t="s">
        <v>71</v>
      </c>
      <c r="C52" s="220" t="s">
        <v>5</v>
      </c>
      <c r="D52" s="189">
        <v>0.25</v>
      </c>
      <c r="E52" s="190">
        <v>0.25</v>
      </c>
      <c r="F52" s="203"/>
      <c r="G52" s="203"/>
      <c r="H52" s="188" t="s">
        <v>92</v>
      </c>
      <c r="I52" s="204" t="s">
        <v>27</v>
      </c>
      <c r="J52" s="176">
        <v>2</v>
      </c>
      <c r="K52" s="191">
        <v>2</v>
      </c>
      <c r="L52" s="698"/>
      <c r="M52" s="48"/>
      <c r="N52" s="544"/>
      <c r="O52" s="544"/>
      <c r="P52" s="544"/>
      <c r="Q52" s="544"/>
      <c r="R52" s="544"/>
    </row>
    <row r="53" spans="1:18" ht="12.75">
      <c r="A53" s="46">
        <v>3</v>
      </c>
      <c r="B53" s="27" t="s">
        <v>31</v>
      </c>
      <c r="C53" s="935" t="s">
        <v>5</v>
      </c>
      <c r="D53" s="189">
        <v>0.5</v>
      </c>
      <c r="E53" s="190">
        <v>0.5</v>
      </c>
      <c r="F53" s="203"/>
      <c r="G53" s="203"/>
      <c r="H53" s="191" t="s">
        <v>92</v>
      </c>
      <c r="I53" s="204" t="s">
        <v>27</v>
      </c>
      <c r="J53" s="176">
        <v>4</v>
      </c>
      <c r="K53" s="191">
        <v>4</v>
      </c>
      <c r="L53" s="698"/>
      <c r="M53" s="48"/>
      <c r="N53" s="544"/>
      <c r="O53" s="544"/>
      <c r="P53" s="544"/>
      <c r="Q53" s="544"/>
      <c r="R53" s="544"/>
    </row>
    <row r="54" spans="1:18" ht="13.5" thickBot="1">
      <c r="A54" s="19">
        <v>4</v>
      </c>
      <c r="B54" s="207" t="s">
        <v>30</v>
      </c>
      <c r="C54" s="219" t="s">
        <v>5</v>
      </c>
      <c r="D54" s="186">
        <v>0.25</v>
      </c>
      <c r="E54" s="187">
        <v>0.25</v>
      </c>
      <c r="F54" s="247"/>
      <c r="G54" s="247"/>
      <c r="H54" s="191" t="s">
        <v>92</v>
      </c>
      <c r="I54" s="248" t="s">
        <v>27</v>
      </c>
      <c r="J54" s="184">
        <v>2</v>
      </c>
      <c r="K54" s="188">
        <v>2</v>
      </c>
      <c r="L54" s="605"/>
      <c r="M54" s="21"/>
      <c r="N54" s="544"/>
      <c r="O54" s="544"/>
      <c r="P54" s="544"/>
      <c r="Q54" s="544"/>
      <c r="R54" s="544"/>
    </row>
    <row r="55" spans="1:18" s="396" customFormat="1" ht="13.5" thickBot="1">
      <c r="A55" s="412" t="s">
        <v>143</v>
      </c>
      <c r="B55" s="665"/>
      <c r="C55" s="395" t="s">
        <v>5</v>
      </c>
      <c r="D55" s="511">
        <v>2</v>
      </c>
      <c r="E55" s="1096">
        <v>1</v>
      </c>
      <c r="F55" s="513">
        <v>1</v>
      </c>
      <c r="G55" s="394"/>
      <c r="H55" s="513" t="s">
        <v>215</v>
      </c>
      <c r="I55" s="394" t="s">
        <v>61</v>
      </c>
      <c r="J55" s="514">
        <v>40</v>
      </c>
      <c r="K55" s="394"/>
      <c r="L55" s="395"/>
      <c r="M55" s="515">
        <v>40</v>
      </c>
      <c r="N55" s="544"/>
      <c r="O55" s="544"/>
      <c r="P55" s="544"/>
      <c r="Q55" s="544"/>
      <c r="R55" s="544"/>
    </row>
    <row r="56" spans="1:18" s="380" customFormat="1" ht="13.5" thickBot="1">
      <c r="A56" s="1122" t="s">
        <v>101</v>
      </c>
      <c r="B56" s="1123"/>
      <c r="C56" s="930"/>
      <c r="D56" s="1094">
        <f>SUM(D51:D55,D47,D41,D35,D29,D24)</f>
        <v>30</v>
      </c>
      <c r="E56" s="419">
        <f>SUM(E51:E55,E47,E41,E35,E29,E24)</f>
        <v>13.5</v>
      </c>
      <c r="F56" s="1052">
        <f>SUM(F55,F47,F41,F35,F29,F24)</f>
        <v>16.5</v>
      </c>
      <c r="G56" s="1052">
        <f>SUM(G47,G41,G35,G29,G24)</f>
        <v>17</v>
      </c>
      <c r="H56" s="385"/>
      <c r="I56" s="384"/>
      <c r="J56" s="540">
        <f>SUM(J51:J55,J47,J41,J35,J29,J24)</f>
        <v>337</v>
      </c>
      <c r="K56" s="384">
        <f>SUM(K51:K55,K35)</f>
        <v>27</v>
      </c>
      <c r="L56" s="385">
        <f>SUM(L47,L41,L35,L29,L24)</f>
        <v>210</v>
      </c>
      <c r="M56" s="498">
        <f>SUM(M55)</f>
        <v>40</v>
      </c>
      <c r="N56" s="544"/>
      <c r="O56" s="544"/>
      <c r="P56" s="544"/>
      <c r="Q56" s="544"/>
      <c r="R56" s="544"/>
    </row>
    <row r="57" spans="1:18" ht="12.75">
      <c r="A57" s="721"/>
      <c r="B57" s="720"/>
      <c r="C57" s="721"/>
      <c r="D57" s="721"/>
      <c r="E57" s="721"/>
      <c r="F57" s="721"/>
      <c r="G57" s="707"/>
      <c r="H57" s="707"/>
      <c r="I57" s="707"/>
      <c r="J57" s="707"/>
      <c r="K57" s="707"/>
      <c r="L57" s="707"/>
      <c r="M57" s="707"/>
      <c r="N57" s="544"/>
      <c r="O57" s="544"/>
      <c r="P57" s="544"/>
      <c r="Q57" s="544"/>
      <c r="R57" s="544"/>
    </row>
    <row r="58" spans="1:18" ht="12.75">
      <c r="A58" s="721"/>
      <c r="B58" s="720"/>
      <c r="C58" s="721"/>
      <c r="D58" s="721"/>
      <c r="E58" s="721"/>
      <c r="F58" s="721"/>
      <c r="G58" s="707"/>
      <c r="H58" s="707"/>
      <c r="I58" s="707"/>
      <c r="J58" s="707"/>
      <c r="K58" s="707"/>
      <c r="L58" s="707"/>
      <c r="M58" s="707"/>
      <c r="N58" s="544"/>
      <c r="O58" s="544"/>
      <c r="P58" s="544"/>
      <c r="Q58" s="544"/>
      <c r="R58" s="544"/>
    </row>
    <row r="59" spans="1:18" ht="12.75">
      <c r="A59" s="729"/>
      <c r="B59" s="729"/>
      <c r="C59" s="707"/>
      <c r="D59" s="707"/>
      <c r="E59" s="707"/>
      <c r="F59" s="707"/>
      <c r="G59" s="707"/>
      <c r="H59" s="707"/>
      <c r="I59" s="707"/>
      <c r="J59" s="707"/>
      <c r="K59" s="707"/>
      <c r="L59" s="707"/>
      <c r="M59" s="707"/>
      <c r="N59" s="544"/>
      <c r="O59" s="544"/>
      <c r="P59" s="544"/>
      <c r="Q59" s="544"/>
      <c r="R59" s="544"/>
    </row>
    <row r="60" spans="1:18" ht="12.75">
      <c r="A60" s="721"/>
      <c r="B60" s="720"/>
      <c r="C60" s="721"/>
      <c r="D60" s="721"/>
      <c r="E60" s="721"/>
      <c r="F60" s="721"/>
      <c r="G60" s="707"/>
      <c r="H60" s="707"/>
      <c r="I60" s="707"/>
      <c r="J60" s="707"/>
      <c r="K60" s="707"/>
      <c r="L60" s="707"/>
      <c r="M60" s="707"/>
      <c r="N60" s="544"/>
      <c r="O60" s="544"/>
      <c r="P60" s="544"/>
      <c r="Q60" s="544"/>
      <c r="R60" s="544"/>
    </row>
    <row r="61" spans="1:18" ht="12.75">
      <c r="A61" s="707"/>
      <c r="B61" s="707"/>
      <c r="C61" s="707"/>
      <c r="D61" s="707"/>
      <c r="E61" s="707"/>
      <c r="F61" s="707"/>
      <c r="G61" s="707"/>
      <c r="H61" s="707"/>
      <c r="I61" s="707"/>
      <c r="J61" s="707"/>
      <c r="K61" s="707"/>
      <c r="L61" s="707"/>
      <c r="M61" s="707"/>
      <c r="N61" s="544"/>
      <c r="O61" s="544"/>
      <c r="P61" s="544"/>
      <c r="Q61" s="544"/>
      <c r="R61" s="544"/>
    </row>
    <row r="62" spans="1:18" ht="15.75">
      <c r="A62" s="1155" t="s">
        <v>85</v>
      </c>
      <c r="B62" s="1156"/>
      <c r="C62" s="1156"/>
      <c r="D62" s="1156"/>
      <c r="E62" s="1156"/>
      <c r="F62" s="1156"/>
      <c r="G62" s="1156"/>
      <c r="H62" s="1156"/>
      <c r="I62" s="1156"/>
      <c r="J62" s="1156"/>
      <c r="K62" s="1156"/>
      <c r="L62" s="1156"/>
      <c r="M62" s="1156"/>
      <c r="N62" s="544"/>
      <c r="O62" s="544"/>
      <c r="P62" s="544"/>
      <c r="Q62" s="544"/>
      <c r="R62" s="544"/>
    </row>
    <row r="63" spans="1:18" ht="15.75">
      <c r="A63" s="1155" t="s">
        <v>267</v>
      </c>
      <c r="B63" s="1155"/>
      <c r="C63" s="1155"/>
      <c r="D63" s="1155"/>
      <c r="E63" s="1155"/>
      <c r="F63" s="1155"/>
      <c r="G63" s="1155"/>
      <c r="H63" s="1155"/>
      <c r="I63" s="1155"/>
      <c r="J63" s="1155"/>
      <c r="K63" s="1155"/>
      <c r="L63" s="1155"/>
      <c r="M63" s="1155"/>
      <c r="N63" s="544"/>
      <c r="O63" s="544"/>
      <c r="P63" s="544"/>
      <c r="Q63" s="544"/>
      <c r="R63" s="544"/>
    </row>
    <row r="64" spans="1:18" ht="15.75">
      <c r="A64" s="708"/>
      <c r="B64" s="708"/>
      <c r="C64" s="708"/>
      <c r="D64" s="708"/>
      <c r="E64" s="708"/>
      <c r="F64" s="708"/>
      <c r="G64" s="708"/>
      <c r="H64" s="708"/>
      <c r="I64" s="708"/>
      <c r="J64" s="708"/>
      <c r="K64" s="708"/>
      <c r="L64" s="708"/>
      <c r="M64" s="708"/>
      <c r="N64" s="544"/>
      <c r="O64" s="544"/>
      <c r="P64" s="544"/>
      <c r="Q64" s="544"/>
      <c r="R64" s="544"/>
    </row>
    <row r="65" spans="1:18" ht="12.75">
      <c r="A65" s="710"/>
      <c r="B65" s="730" t="s">
        <v>182</v>
      </c>
      <c r="C65" s="712"/>
      <c r="D65" s="710"/>
      <c r="E65" s="710"/>
      <c r="F65" s="710"/>
      <c r="G65" s="710"/>
      <c r="H65" s="710"/>
      <c r="I65" s="710"/>
      <c r="J65" s="710"/>
      <c r="K65" s="710"/>
      <c r="L65" s="710"/>
      <c r="M65" s="710"/>
      <c r="N65" s="544"/>
      <c r="O65" s="544"/>
      <c r="P65" s="544"/>
      <c r="Q65" s="544"/>
      <c r="R65" s="544"/>
    </row>
    <row r="66" spans="1:18" ht="12.75">
      <c r="A66" s="544"/>
      <c r="B66" s="340" t="s">
        <v>180</v>
      </c>
      <c r="C66" s="544"/>
      <c r="D66" s="544"/>
      <c r="E66" s="544"/>
      <c r="F66" s="544"/>
      <c r="G66" s="544"/>
      <c r="H66" s="544"/>
      <c r="I66" s="544"/>
      <c r="J66" s="544"/>
      <c r="K66" s="544"/>
      <c r="L66" s="544"/>
      <c r="M66" s="544"/>
      <c r="N66" s="544"/>
      <c r="O66" s="544"/>
      <c r="P66" s="544"/>
      <c r="Q66" s="544"/>
      <c r="R66" s="544"/>
    </row>
    <row r="67" spans="1:18" ht="12.75">
      <c r="A67" s="544"/>
      <c r="B67" s="687" t="s">
        <v>183</v>
      </c>
      <c r="C67" s="544"/>
      <c r="D67" s="544"/>
      <c r="E67" s="544"/>
      <c r="F67" s="544"/>
      <c r="G67" s="544"/>
      <c r="H67" s="544"/>
      <c r="I67" s="544"/>
      <c r="J67" s="544"/>
      <c r="K67" s="544"/>
      <c r="L67" s="544"/>
      <c r="M67" s="544"/>
      <c r="N67" s="544"/>
      <c r="O67" s="544"/>
      <c r="P67" s="544"/>
      <c r="Q67" s="544"/>
      <c r="R67" s="544"/>
    </row>
    <row r="68" spans="1:18" ht="12.75">
      <c r="A68" s="544"/>
      <c r="B68" s="340" t="s">
        <v>184</v>
      </c>
      <c r="C68" s="544"/>
      <c r="D68" s="544"/>
      <c r="E68" s="544"/>
      <c r="F68" s="544"/>
      <c r="G68" s="544"/>
      <c r="H68" s="544"/>
      <c r="I68" s="544"/>
      <c r="J68" s="544"/>
      <c r="K68" s="544"/>
      <c r="L68" s="544"/>
      <c r="M68" s="544"/>
      <c r="N68" s="544"/>
      <c r="O68" s="544"/>
      <c r="P68" s="544"/>
      <c r="Q68" s="544"/>
      <c r="R68" s="544"/>
    </row>
    <row r="69" spans="1:18" ht="12.75">
      <c r="A69" s="544"/>
      <c r="B69" s="687" t="s">
        <v>185</v>
      </c>
      <c r="C69" s="544"/>
      <c r="D69" s="544"/>
      <c r="E69" s="544"/>
      <c r="F69" s="544"/>
      <c r="G69" s="544"/>
      <c r="H69" s="544"/>
      <c r="I69" s="544"/>
      <c r="J69" s="544"/>
      <c r="K69" s="544"/>
      <c r="L69" s="544"/>
      <c r="M69" s="544"/>
      <c r="N69" s="544"/>
      <c r="O69" s="544"/>
      <c r="P69" s="544"/>
      <c r="Q69" s="544"/>
      <c r="R69" s="544"/>
    </row>
    <row r="70" spans="1:18" ht="12.75">
      <c r="A70" s="544"/>
      <c r="B70" s="544"/>
      <c r="C70" s="544"/>
      <c r="D70" s="544"/>
      <c r="E70" s="544"/>
      <c r="F70" s="544"/>
      <c r="G70" s="544"/>
      <c r="H70" s="544"/>
      <c r="I70" s="544"/>
      <c r="J70" s="544"/>
      <c r="K70" s="544"/>
      <c r="L70" s="544"/>
      <c r="M70" s="544"/>
      <c r="N70" s="544"/>
      <c r="O70" s="544"/>
      <c r="P70" s="544"/>
      <c r="Q70" s="544"/>
      <c r="R70" s="544"/>
    </row>
    <row r="71" spans="1:18" ht="13.5" thickBot="1">
      <c r="A71" s="544"/>
      <c r="B71" s="714" t="s">
        <v>102</v>
      </c>
      <c r="C71" s="544"/>
      <c r="D71" s="544"/>
      <c r="E71" s="544"/>
      <c r="F71" s="544"/>
      <c r="G71" s="565"/>
      <c r="H71" s="544"/>
      <c r="I71" s="544"/>
      <c r="J71" s="544"/>
      <c r="K71" s="544"/>
      <c r="L71" s="544"/>
      <c r="M71" s="544"/>
      <c r="N71" s="544"/>
      <c r="O71" s="544"/>
      <c r="P71" s="544"/>
      <c r="Q71" s="544"/>
      <c r="R71" s="544"/>
    </row>
    <row r="72" spans="1:18" ht="12.75">
      <c r="A72" s="65" t="s">
        <v>0</v>
      </c>
      <c r="B72" s="66"/>
      <c r="C72" s="73"/>
      <c r="D72" s="1111" t="s">
        <v>46</v>
      </c>
      <c r="E72" s="1112"/>
      <c r="F72" s="1112"/>
      <c r="G72" s="96" t="s">
        <v>34</v>
      </c>
      <c r="H72" s="3" t="s">
        <v>1</v>
      </c>
      <c r="I72" s="75" t="s">
        <v>39</v>
      </c>
      <c r="J72" s="1161" t="s">
        <v>49</v>
      </c>
      <c r="K72" s="1162"/>
      <c r="L72" s="1162"/>
      <c r="M72" s="1163"/>
      <c r="N72" s="544"/>
      <c r="O72" s="544"/>
      <c r="P72" s="544"/>
      <c r="Q72" s="544"/>
      <c r="R72" s="544"/>
    </row>
    <row r="73" spans="1:18" ht="12.75">
      <c r="A73" s="74"/>
      <c r="B73" s="67" t="s">
        <v>10</v>
      </c>
      <c r="C73" s="131" t="s">
        <v>37</v>
      </c>
      <c r="D73" s="78" t="s">
        <v>2</v>
      </c>
      <c r="E73" s="17" t="s">
        <v>43</v>
      </c>
      <c r="F73" s="81" t="s">
        <v>22</v>
      </c>
      <c r="G73" s="93" t="s">
        <v>47</v>
      </c>
      <c r="H73" s="7" t="s">
        <v>45</v>
      </c>
      <c r="I73" s="76" t="s">
        <v>40</v>
      </c>
      <c r="J73" s="166" t="s">
        <v>2</v>
      </c>
      <c r="K73" s="1116" t="s">
        <v>50</v>
      </c>
      <c r="L73" s="1116"/>
      <c r="M73" s="70" t="s">
        <v>152</v>
      </c>
      <c r="N73" s="544"/>
      <c r="O73" s="544"/>
      <c r="P73" s="544"/>
      <c r="Q73" s="544"/>
      <c r="R73" s="544"/>
    </row>
    <row r="74" spans="1:18" ht="12.75">
      <c r="A74" s="4"/>
      <c r="B74" s="67" t="s">
        <v>3</v>
      </c>
      <c r="C74" s="80"/>
      <c r="D74" s="55"/>
      <c r="E74" s="17" t="s">
        <v>11</v>
      </c>
      <c r="F74" s="38" t="s">
        <v>28</v>
      </c>
      <c r="G74" s="94" t="s">
        <v>68</v>
      </c>
      <c r="H74" s="7"/>
      <c r="I74" s="77" t="s">
        <v>41</v>
      </c>
      <c r="J74" s="86"/>
      <c r="K74" s="84" t="s">
        <v>12</v>
      </c>
      <c r="L74" s="125" t="s">
        <v>13</v>
      </c>
      <c r="M74" s="79"/>
      <c r="N74" s="544"/>
      <c r="O74" s="544"/>
      <c r="P74" s="544"/>
      <c r="Q74" s="544"/>
      <c r="R74" s="544"/>
    </row>
    <row r="75" spans="1:18" ht="12.75">
      <c r="A75" s="55"/>
      <c r="B75" s="67"/>
      <c r="C75" s="6"/>
      <c r="D75" s="55"/>
      <c r="E75" s="17" t="s">
        <v>38</v>
      </c>
      <c r="F75" s="68" t="s">
        <v>23</v>
      </c>
      <c r="G75" s="85" t="s">
        <v>69</v>
      </c>
      <c r="H75" s="6"/>
      <c r="I75" s="76" t="s">
        <v>42</v>
      </c>
      <c r="J75" s="87"/>
      <c r="K75" s="52"/>
      <c r="L75" s="95"/>
      <c r="M75" s="39"/>
      <c r="N75" s="544"/>
      <c r="O75" s="544"/>
      <c r="P75" s="544"/>
      <c r="Q75" s="544"/>
      <c r="R75" s="544"/>
    </row>
    <row r="76" spans="1:18" ht="12.75">
      <c r="A76" s="55"/>
      <c r="B76" s="56"/>
      <c r="C76" s="37"/>
      <c r="D76" s="55"/>
      <c r="E76" s="17" t="s">
        <v>44</v>
      </c>
      <c r="F76" s="68"/>
      <c r="G76" s="85" t="s">
        <v>26</v>
      </c>
      <c r="H76" s="8"/>
      <c r="I76" s="55" t="s">
        <v>70</v>
      </c>
      <c r="J76" s="26"/>
      <c r="K76" s="52"/>
      <c r="L76" s="16"/>
      <c r="M76" s="27"/>
      <c r="N76" s="544"/>
      <c r="O76" s="544"/>
      <c r="P76" s="544"/>
      <c r="Q76" s="544"/>
      <c r="R76" s="544"/>
    </row>
    <row r="77" spans="1:18" ht="12.75">
      <c r="A77" s="55"/>
      <c r="B77" s="56"/>
      <c r="C77" s="37"/>
      <c r="D77" s="55"/>
      <c r="E77" s="17"/>
      <c r="F77" s="68"/>
      <c r="G77" s="85"/>
      <c r="H77" s="8"/>
      <c r="I77" s="55"/>
      <c r="J77" s="26"/>
      <c r="K77" s="52"/>
      <c r="L77" s="16"/>
      <c r="M77" s="27"/>
      <c r="N77" s="544"/>
      <c r="O77" s="544"/>
      <c r="P77" s="544"/>
      <c r="Q77" s="544"/>
      <c r="R77" s="544"/>
    </row>
    <row r="78" spans="1:18" ht="13.5" thickBot="1">
      <c r="A78" s="10"/>
      <c r="B78" s="43"/>
      <c r="C78" s="11"/>
      <c r="D78" s="10"/>
      <c r="E78" s="69"/>
      <c r="F78" s="82"/>
      <c r="G78" s="69"/>
      <c r="H78" s="11"/>
      <c r="I78" s="10"/>
      <c r="J78" s="28"/>
      <c r="K78" s="53"/>
      <c r="L78" s="23"/>
      <c r="M78" s="29"/>
      <c r="N78" s="544"/>
      <c r="O78" s="544"/>
      <c r="P78" s="544"/>
      <c r="Q78" s="544"/>
      <c r="R78" s="544"/>
    </row>
    <row r="79" spans="1:18" ht="13.5" thickBot="1">
      <c r="A79" s="10"/>
      <c r="B79" s="22" t="s">
        <v>36</v>
      </c>
      <c r="C79" s="36"/>
      <c r="D79" s="11"/>
      <c r="E79" s="11"/>
      <c r="F79" s="11"/>
      <c r="G79" s="11"/>
      <c r="H79" s="11"/>
      <c r="I79" s="11"/>
      <c r="J79" s="11"/>
      <c r="K79" s="11"/>
      <c r="L79" s="11"/>
      <c r="M79" s="12"/>
      <c r="N79" s="544"/>
      <c r="O79" s="544"/>
      <c r="P79" s="544"/>
      <c r="Q79" s="544"/>
      <c r="R79" s="544"/>
    </row>
    <row r="80" spans="1:18" s="396" customFormat="1" ht="12.75">
      <c r="A80" s="421" t="s">
        <v>5</v>
      </c>
      <c r="B80" s="401" t="s">
        <v>188</v>
      </c>
      <c r="C80" s="401"/>
      <c r="D80" s="422"/>
      <c r="E80" s="422"/>
      <c r="F80" s="422"/>
      <c r="G80" s="422"/>
      <c r="H80" s="422"/>
      <c r="I80" s="422"/>
      <c r="J80" s="422"/>
      <c r="K80" s="422"/>
      <c r="L80" s="422"/>
      <c r="M80" s="423"/>
      <c r="N80" s="544"/>
      <c r="O80" s="544"/>
      <c r="P80" s="544"/>
      <c r="Q80" s="544"/>
      <c r="R80" s="544"/>
    </row>
    <row r="81" spans="1:18" s="59" customFormat="1" ht="13.5" thickBot="1">
      <c r="A81" s="246">
        <v>1</v>
      </c>
      <c r="B81" s="181" t="s">
        <v>120</v>
      </c>
      <c r="C81" s="184" t="s">
        <v>6</v>
      </c>
      <c r="D81" s="186">
        <v>2</v>
      </c>
      <c r="E81" s="187">
        <v>1.5</v>
      </c>
      <c r="F81" s="188">
        <v>0.5</v>
      </c>
      <c r="G81" s="188">
        <v>2</v>
      </c>
      <c r="H81" s="188" t="s">
        <v>100</v>
      </c>
      <c r="I81" s="183" t="s">
        <v>35</v>
      </c>
      <c r="J81" s="248">
        <v>30</v>
      </c>
      <c r="K81" s="247"/>
      <c r="L81" s="188">
        <v>30</v>
      </c>
      <c r="M81" s="21"/>
      <c r="N81" s="685"/>
      <c r="O81" s="685"/>
      <c r="P81" s="685"/>
      <c r="Q81" s="685"/>
      <c r="R81" s="685"/>
    </row>
    <row r="82" spans="1:18" s="440" customFormat="1" ht="13.5" thickBot="1">
      <c r="A82" s="474"/>
      <c r="B82" s="473" t="s">
        <v>73</v>
      </c>
      <c r="C82" s="474"/>
      <c r="D82" s="475">
        <f>SUM(D81)</f>
        <v>2</v>
      </c>
      <c r="E82" s="476">
        <f>SUM(E81)</f>
        <v>1.5</v>
      </c>
      <c r="F82" s="439">
        <f>SUM(F81)</f>
        <v>0.5</v>
      </c>
      <c r="G82" s="439">
        <f>SUM(G81)</f>
        <v>2</v>
      </c>
      <c r="H82" s="477" t="s">
        <v>61</v>
      </c>
      <c r="I82" s="478" t="s">
        <v>61</v>
      </c>
      <c r="J82" s="438">
        <f>SUM(J81:J81)</f>
        <v>30</v>
      </c>
      <c r="K82" s="439"/>
      <c r="L82" s="439">
        <f>SUM(L81:L81)</f>
        <v>30</v>
      </c>
      <c r="M82" s="458"/>
      <c r="N82" s="544"/>
      <c r="O82" s="544"/>
      <c r="P82" s="544"/>
      <c r="Q82" s="544"/>
      <c r="R82" s="544"/>
    </row>
    <row r="83" spans="1:18" s="440" customFormat="1" ht="12.75">
      <c r="A83" s="480"/>
      <c r="B83" s="479" t="s">
        <v>168</v>
      </c>
      <c r="C83" s="480"/>
      <c r="D83" s="789">
        <f>SUM(G82)</f>
        <v>2</v>
      </c>
      <c r="E83" s="481"/>
      <c r="F83" s="482"/>
      <c r="G83" s="783"/>
      <c r="H83" s="483" t="s">
        <v>61</v>
      </c>
      <c r="I83" s="484" t="s">
        <v>61</v>
      </c>
      <c r="J83" s="485"/>
      <c r="K83" s="482"/>
      <c r="L83" s="482"/>
      <c r="M83" s="448"/>
      <c r="N83" s="544"/>
      <c r="O83" s="544"/>
      <c r="P83" s="544"/>
      <c r="Q83" s="544"/>
      <c r="R83" s="544"/>
    </row>
    <row r="84" spans="1:18" s="440" customFormat="1" ht="13.5" thickBot="1">
      <c r="A84" s="487"/>
      <c r="B84" s="486" t="s">
        <v>169</v>
      </c>
      <c r="C84" s="487"/>
      <c r="D84" s="790">
        <v>2</v>
      </c>
      <c r="E84" s="489"/>
      <c r="F84" s="490"/>
      <c r="G84" s="784"/>
      <c r="H84" s="491" t="s">
        <v>61</v>
      </c>
      <c r="I84" s="492" t="s">
        <v>61</v>
      </c>
      <c r="J84" s="891">
        <v>30</v>
      </c>
      <c r="K84" s="490"/>
      <c r="L84" s="490"/>
      <c r="M84" s="456"/>
      <c r="N84" s="544"/>
      <c r="O84" s="544"/>
      <c r="P84" s="544"/>
      <c r="Q84" s="544"/>
      <c r="R84" s="544"/>
    </row>
    <row r="85" spans="1:18" s="396" customFormat="1" ht="13.5" thickBot="1">
      <c r="A85" s="626" t="s">
        <v>6</v>
      </c>
      <c r="B85" s="424" t="s">
        <v>189</v>
      </c>
      <c r="C85" s="424"/>
      <c r="D85" s="424"/>
      <c r="E85" s="424"/>
      <c r="F85" s="408"/>
      <c r="G85" s="785"/>
      <c r="H85" s="408"/>
      <c r="I85" s="408"/>
      <c r="J85" s="408"/>
      <c r="K85" s="408"/>
      <c r="L85" s="408"/>
      <c r="M85" s="410"/>
      <c r="N85" s="544"/>
      <c r="O85" s="544"/>
      <c r="P85" s="544"/>
      <c r="Q85" s="544"/>
      <c r="R85" s="544"/>
    </row>
    <row r="86" spans="1:18" ht="13.5" thickBot="1">
      <c r="A86" s="254">
        <v>1</v>
      </c>
      <c r="B86" s="180" t="s">
        <v>94</v>
      </c>
      <c r="C86" s="272"/>
      <c r="D86" s="189">
        <v>11</v>
      </c>
      <c r="E86" s="190">
        <v>2.5</v>
      </c>
      <c r="F86" s="191">
        <v>8.5</v>
      </c>
      <c r="G86" s="191">
        <v>9</v>
      </c>
      <c r="H86" s="191" t="s">
        <v>176</v>
      </c>
      <c r="I86" s="182" t="s">
        <v>27</v>
      </c>
      <c r="J86" s="240">
        <v>60</v>
      </c>
      <c r="K86" s="199"/>
      <c r="L86" s="200">
        <v>60</v>
      </c>
      <c r="M86" s="32"/>
      <c r="N86" s="544"/>
      <c r="O86" s="544"/>
      <c r="P86" s="544"/>
      <c r="Q86" s="544"/>
      <c r="R86" s="544"/>
    </row>
    <row r="87" spans="1:18" s="440" customFormat="1" ht="13.5" thickBot="1">
      <c r="A87" s="474"/>
      <c r="B87" s="473" t="s">
        <v>73</v>
      </c>
      <c r="C87" s="474"/>
      <c r="D87" s="475">
        <f>SUM(D86)</f>
        <v>11</v>
      </c>
      <c r="E87" s="476">
        <f>SUM(E86)</f>
        <v>2.5</v>
      </c>
      <c r="F87" s="439">
        <f>SUM(F86)</f>
        <v>8.5</v>
      </c>
      <c r="G87" s="439">
        <f>SUM(G86)</f>
        <v>9</v>
      </c>
      <c r="H87" s="477" t="s">
        <v>61</v>
      </c>
      <c r="I87" s="478" t="s">
        <v>61</v>
      </c>
      <c r="J87" s="457">
        <v>60</v>
      </c>
      <c r="K87" s="439"/>
      <c r="L87" s="439">
        <v>60</v>
      </c>
      <c r="M87" s="458"/>
      <c r="N87" s="544"/>
      <c r="O87" s="544"/>
      <c r="P87" s="544"/>
      <c r="Q87" s="544"/>
      <c r="R87" s="544"/>
    </row>
    <row r="88" spans="1:18" s="440" customFormat="1" ht="12.75">
      <c r="A88" s="518"/>
      <c r="B88" s="517" t="s">
        <v>168</v>
      </c>
      <c r="C88" s="518"/>
      <c r="D88" s="670">
        <f>SUM(G87)</f>
        <v>9</v>
      </c>
      <c r="E88" s="519"/>
      <c r="F88" s="520"/>
      <c r="G88" s="520"/>
      <c r="H88" s="521" t="s">
        <v>61</v>
      </c>
      <c r="I88" s="522" t="s">
        <v>61</v>
      </c>
      <c r="J88" s="523"/>
      <c r="K88" s="520"/>
      <c r="L88" s="520"/>
      <c r="M88" s="466"/>
      <c r="N88" s="544"/>
      <c r="O88" s="544"/>
      <c r="P88" s="544"/>
      <c r="Q88" s="544"/>
      <c r="R88" s="544"/>
    </row>
    <row r="89" spans="1:18" s="440" customFormat="1" ht="13.5" thickBot="1">
      <c r="A89" s="647"/>
      <c r="B89" s="524" t="s">
        <v>169</v>
      </c>
      <c r="C89" s="525"/>
      <c r="D89" s="526"/>
      <c r="E89" s="526"/>
      <c r="F89" s="526"/>
      <c r="G89" s="526"/>
      <c r="H89" s="526" t="s">
        <v>61</v>
      </c>
      <c r="I89" s="527" t="s">
        <v>61</v>
      </c>
      <c r="J89" s="528"/>
      <c r="K89" s="526"/>
      <c r="L89" s="526"/>
      <c r="M89" s="471"/>
      <c r="N89" s="544"/>
      <c r="O89" s="544"/>
      <c r="P89" s="544"/>
      <c r="Q89" s="544"/>
      <c r="R89" s="544"/>
    </row>
    <row r="90" spans="1:18" s="396" customFormat="1" ht="13.5" thickBot="1">
      <c r="A90" s="626" t="s">
        <v>7</v>
      </c>
      <c r="B90" s="424" t="s">
        <v>190</v>
      </c>
      <c r="C90" s="424"/>
      <c r="D90" s="408"/>
      <c r="E90" s="408"/>
      <c r="F90" s="408"/>
      <c r="G90" s="510"/>
      <c r="H90" s="408"/>
      <c r="I90" s="408"/>
      <c r="J90" s="408"/>
      <c r="K90" s="408"/>
      <c r="L90" s="408"/>
      <c r="M90" s="410"/>
      <c r="N90" s="544"/>
      <c r="O90" s="544"/>
      <c r="P90" s="544"/>
      <c r="Q90" s="544"/>
      <c r="R90" s="544"/>
    </row>
    <row r="91" spans="1:18" ht="13.5" thickBot="1">
      <c r="A91" s="244">
        <v>1</v>
      </c>
      <c r="B91" s="180" t="s">
        <v>139</v>
      </c>
      <c r="C91" s="176" t="s">
        <v>6</v>
      </c>
      <c r="D91" s="189">
        <v>2</v>
      </c>
      <c r="E91" s="190">
        <v>1</v>
      </c>
      <c r="F91" s="191">
        <v>1</v>
      </c>
      <c r="G91" s="191">
        <v>1</v>
      </c>
      <c r="H91" s="188" t="s">
        <v>93</v>
      </c>
      <c r="I91" s="183" t="s">
        <v>27</v>
      </c>
      <c r="J91" s="184">
        <v>15</v>
      </c>
      <c r="K91" s="188"/>
      <c r="L91" s="248">
        <v>15</v>
      </c>
      <c r="M91" s="21"/>
      <c r="N91" s="544"/>
      <c r="O91" s="544"/>
      <c r="P91" s="544"/>
      <c r="Q91" s="544"/>
      <c r="R91" s="544"/>
    </row>
    <row r="92" spans="1:18" ht="13.5" thickBot="1">
      <c r="A92" s="244">
        <v>2</v>
      </c>
      <c r="B92" s="180" t="s">
        <v>135</v>
      </c>
      <c r="C92" s="176" t="s">
        <v>6</v>
      </c>
      <c r="D92" s="189">
        <v>2</v>
      </c>
      <c r="E92" s="190">
        <v>1</v>
      </c>
      <c r="F92" s="191">
        <v>1</v>
      </c>
      <c r="G92" s="191">
        <v>0.5</v>
      </c>
      <c r="H92" s="191" t="s">
        <v>100</v>
      </c>
      <c r="I92" s="182" t="s">
        <v>27</v>
      </c>
      <c r="J92" s="176">
        <v>15</v>
      </c>
      <c r="K92" s="191">
        <v>15</v>
      </c>
      <c r="L92" s="204"/>
      <c r="M92" s="48"/>
      <c r="N92" s="544"/>
      <c r="O92" s="544"/>
      <c r="P92" s="544"/>
      <c r="Q92" s="544"/>
      <c r="R92" s="544"/>
    </row>
    <row r="93" spans="1:18" s="440" customFormat="1" ht="13.5" thickBot="1">
      <c r="A93" s="474"/>
      <c r="B93" s="473" t="s">
        <v>73</v>
      </c>
      <c r="C93" s="474"/>
      <c r="D93" s="475">
        <f>SUM(D91:D92)</f>
        <v>4</v>
      </c>
      <c r="E93" s="476">
        <f>SUM(E91:E92)</f>
        <v>2</v>
      </c>
      <c r="F93" s="439">
        <f>SUM(F91,F92)</f>
        <v>2</v>
      </c>
      <c r="G93" s="439">
        <f>SUM(G91:G92)</f>
        <v>1.5</v>
      </c>
      <c r="H93" s="477" t="s">
        <v>61</v>
      </c>
      <c r="I93" s="478" t="s">
        <v>61</v>
      </c>
      <c r="J93" s="438">
        <f>SUM(J91:J92)</f>
        <v>30</v>
      </c>
      <c r="K93" s="439">
        <f>SUM(K92)</f>
        <v>15</v>
      </c>
      <c r="L93" s="439">
        <f>SUM(L91,L92)</f>
        <v>15</v>
      </c>
      <c r="M93" s="458"/>
      <c r="N93" s="544"/>
      <c r="O93" s="544"/>
      <c r="P93" s="544"/>
      <c r="Q93" s="544"/>
      <c r="R93" s="544"/>
    </row>
    <row r="94" spans="1:18" s="440" customFormat="1" ht="12.75">
      <c r="A94" s="480"/>
      <c r="B94" s="479" t="s">
        <v>168</v>
      </c>
      <c r="C94" s="480"/>
      <c r="D94" s="789">
        <f>SUM(G93)</f>
        <v>1.5</v>
      </c>
      <c r="E94" s="481"/>
      <c r="F94" s="482"/>
      <c r="G94" s="482"/>
      <c r="H94" s="483" t="s">
        <v>61</v>
      </c>
      <c r="I94" s="484" t="s">
        <v>61</v>
      </c>
      <c r="J94" s="485"/>
      <c r="K94" s="482"/>
      <c r="L94" s="482"/>
      <c r="M94" s="448"/>
      <c r="N94" s="544"/>
      <c r="O94" s="544"/>
      <c r="P94" s="544"/>
      <c r="Q94" s="544"/>
      <c r="R94" s="544"/>
    </row>
    <row r="95" spans="1:18" s="440" customFormat="1" ht="13.5" thickBot="1">
      <c r="A95" s="893"/>
      <c r="B95" s="894" t="s">
        <v>169</v>
      </c>
      <c r="C95" s="893"/>
      <c r="D95" s="895"/>
      <c r="E95" s="896"/>
      <c r="F95" s="526"/>
      <c r="G95" s="526"/>
      <c r="H95" s="526" t="s">
        <v>61</v>
      </c>
      <c r="I95" s="527" t="s">
        <v>61</v>
      </c>
      <c r="J95" s="897"/>
      <c r="K95" s="526"/>
      <c r="L95" s="526"/>
      <c r="M95" s="471"/>
      <c r="N95" s="544"/>
      <c r="O95" s="544"/>
      <c r="P95" s="544"/>
      <c r="Q95" s="544"/>
      <c r="R95" s="544"/>
    </row>
    <row r="96" spans="1:18" s="396" customFormat="1" ht="13.5" thickBot="1">
      <c r="A96" s="626" t="s">
        <v>8</v>
      </c>
      <c r="B96" s="424" t="s">
        <v>191</v>
      </c>
      <c r="C96" s="424"/>
      <c r="D96" s="408"/>
      <c r="E96" s="408"/>
      <c r="F96" s="408"/>
      <c r="G96" s="510"/>
      <c r="H96" s="408"/>
      <c r="I96" s="408"/>
      <c r="J96" s="408"/>
      <c r="K96" s="408"/>
      <c r="L96" s="408"/>
      <c r="M96" s="410"/>
      <c r="N96" s="544"/>
      <c r="O96" s="544"/>
      <c r="P96" s="544"/>
      <c r="Q96" s="544"/>
      <c r="R96" s="544"/>
    </row>
    <row r="97" spans="1:18" ht="13.5" thickBot="1">
      <c r="A97" s="246">
        <v>1</v>
      </c>
      <c r="B97" s="181" t="s">
        <v>130</v>
      </c>
      <c r="C97" s="184" t="s">
        <v>6</v>
      </c>
      <c r="D97" s="186">
        <v>2</v>
      </c>
      <c r="E97" s="187">
        <v>1</v>
      </c>
      <c r="F97" s="188">
        <v>1</v>
      </c>
      <c r="G97" s="188">
        <v>1</v>
      </c>
      <c r="H97" s="188" t="s">
        <v>93</v>
      </c>
      <c r="I97" s="183" t="s">
        <v>35</v>
      </c>
      <c r="J97" s="248">
        <v>15</v>
      </c>
      <c r="K97" s="188"/>
      <c r="L97" s="188">
        <v>15</v>
      </c>
      <c r="M97" s="21"/>
      <c r="N97" s="544"/>
      <c r="O97" s="544"/>
      <c r="P97" s="544"/>
      <c r="Q97" s="544"/>
      <c r="R97" s="544"/>
    </row>
    <row r="98" spans="1:18" s="440" customFormat="1" ht="13.5" thickBot="1">
      <c r="A98" s="474"/>
      <c r="B98" s="473" t="s">
        <v>73</v>
      </c>
      <c r="C98" s="474"/>
      <c r="D98" s="475">
        <f>SUM(D97:D97)</f>
        <v>2</v>
      </c>
      <c r="E98" s="653">
        <f>SUM(E97:E97)</f>
        <v>1</v>
      </c>
      <c r="F98" s="439">
        <f>SUM(F97:F97)</f>
        <v>1</v>
      </c>
      <c r="G98" s="439">
        <f>SUM(G97)</f>
        <v>1</v>
      </c>
      <c r="H98" s="477" t="s">
        <v>61</v>
      </c>
      <c r="I98" s="478" t="s">
        <v>61</v>
      </c>
      <c r="J98" s="438">
        <f>SUM(J97:J97)</f>
        <v>15</v>
      </c>
      <c r="K98" s="439"/>
      <c r="L98" s="439">
        <f>SUM(L97:L97)</f>
        <v>15</v>
      </c>
      <c r="M98" s="458"/>
      <c r="N98" s="544"/>
      <c r="O98" s="544"/>
      <c r="P98" s="544"/>
      <c r="Q98" s="544"/>
      <c r="R98" s="544"/>
    </row>
    <row r="99" spans="1:18" s="440" customFormat="1" ht="12.75">
      <c r="A99" s="480"/>
      <c r="B99" s="479" t="s">
        <v>168</v>
      </c>
      <c r="C99" s="480"/>
      <c r="D99" s="789">
        <f>SUM(G98)</f>
        <v>1</v>
      </c>
      <c r="E99" s="481"/>
      <c r="F99" s="482"/>
      <c r="G99" s="482"/>
      <c r="H99" s="483" t="s">
        <v>61</v>
      </c>
      <c r="I99" s="484" t="s">
        <v>61</v>
      </c>
      <c r="J99" s="485"/>
      <c r="K99" s="482"/>
      <c r="L99" s="482"/>
      <c r="M99" s="534"/>
      <c r="N99" s="544"/>
      <c r="O99" s="544"/>
      <c r="P99" s="544"/>
      <c r="Q99" s="544"/>
      <c r="R99" s="544"/>
    </row>
    <row r="100" spans="1:18" s="440" customFormat="1" ht="13.5" thickBot="1">
      <c r="A100" s="487"/>
      <c r="B100" s="486" t="s">
        <v>169</v>
      </c>
      <c r="C100" s="487"/>
      <c r="D100" s="790">
        <v>2</v>
      </c>
      <c r="E100" s="489"/>
      <c r="F100" s="490"/>
      <c r="G100" s="490"/>
      <c r="H100" s="491" t="s">
        <v>61</v>
      </c>
      <c r="I100" s="492" t="s">
        <v>61</v>
      </c>
      <c r="J100" s="891">
        <v>15</v>
      </c>
      <c r="K100" s="490"/>
      <c r="L100" s="490"/>
      <c r="M100" s="535"/>
      <c r="N100" s="544"/>
      <c r="O100" s="544"/>
      <c r="P100" s="544"/>
      <c r="Q100" s="544"/>
      <c r="R100" s="544"/>
    </row>
    <row r="101" spans="1:18" s="396" customFormat="1" ht="13.5" thickBot="1">
      <c r="A101" s="626" t="s">
        <v>56</v>
      </c>
      <c r="B101" s="424" t="s">
        <v>192</v>
      </c>
      <c r="C101" s="424"/>
      <c r="D101" s="408"/>
      <c r="E101" s="408"/>
      <c r="F101" s="408"/>
      <c r="G101" s="510"/>
      <c r="H101" s="408"/>
      <c r="I101" s="408"/>
      <c r="J101" s="408"/>
      <c r="K101" s="408"/>
      <c r="L101" s="408"/>
      <c r="M101" s="529"/>
      <c r="N101" s="544"/>
      <c r="O101" s="544"/>
      <c r="P101" s="544"/>
      <c r="Q101" s="544"/>
      <c r="R101" s="544"/>
    </row>
    <row r="102" spans="1:18" ht="13.5" thickBot="1">
      <c r="A102" s="272">
        <v>1</v>
      </c>
      <c r="B102" s="180" t="s">
        <v>146</v>
      </c>
      <c r="C102" s="176" t="s">
        <v>6</v>
      </c>
      <c r="D102" s="189">
        <v>5</v>
      </c>
      <c r="E102" s="190">
        <v>2.5</v>
      </c>
      <c r="F102" s="191">
        <v>2.5</v>
      </c>
      <c r="G102" s="191">
        <v>4</v>
      </c>
      <c r="H102" s="191" t="s">
        <v>175</v>
      </c>
      <c r="I102" s="182" t="s">
        <v>27</v>
      </c>
      <c r="J102" s="204">
        <v>75</v>
      </c>
      <c r="K102" s="191">
        <v>30</v>
      </c>
      <c r="L102" s="191">
        <v>45</v>
      </c>
      <c r="M102" s="279"/>
      <c r="N102" s="544"/>
      <c r="O102" s="544"/>
      <c r="P102" s="544"/>
      <c r="Q102" s="544"/>
      <c r="R102" s="544"/>
    </row>
    <row r="103" spans="1:18" s="440" customFormat="1" ht="13.5" thickBot="1">
      <c r="A103" s="474"/>
      <c r="B103" s="473" t="s">
        <v>73</v>
      </c>
      <c r="C103" s="474"/>
      <c r="D103" s="475">
        <f>SUM(D102:D102)</f>
        <v>5</v>
      </c>
      <c r="E103" s="476">
        <f>SUM(E102:E102)</f>
        <v>2.5</v>
      </c>
      <c r="F103" s="439">
        <f>SUM(F102)</f>
        <v>2.5</v>
      </c>
      <c r="G103" s="439">
        <f>SUM(G102)</f>
        <v>4</v>
      </c>
      <c r="H103" s="477" t="s">
        <v>61</v>
      </c>
      <c r="I103" s="478" t="s">
        <v>61</v>
      </c>
      <c r="J103" s="438">
        <f>SUM(J102)</f>
        <v>75</v>
      </c>
      <c r="K103" s="439">
        <f>SUM(K102:K102)</f>
        <v>30</v>
      </c>
      <c r="L103" s="439">
        <f>SUM(L102)</f>
        <v>45</v>
      </c>
      <c r="M103" s="458"/>
      <c r="N103" s="544"/>
      <c r="O103" s="544"/>
      <c r="P103" s="544"/>
      <c r="Q103" s="544"/>
      <c r="R103" s="544"/>
    </row>
    <row r="104" spans="1:18" s="440" customFormat="1" ht="12.75">
      <c r="A104" s="480"/>
      <c r="B104" s="479" t="s">
        <v>168</v>
      </c>
      <c r="C104" s="480"/>
      <c r="D104" s="789">
        <f>SUM(G103)</f>
        <v>4</v>
      </c>
      <c r="E104" s="481"/>
      <c r="F104" s="482"/>
      <c r="G104" s="783"/>
      <c r="H104" s="483" t="s">
        <v>61</v>
      </c>
      <c r="I104" s="484" t="s">
        <v>61</v>
      </c>
      <c r="J104" s="485"/>
      <c r="K104" s="482"/>
      <c r="L104" s="482"/>
      <c r="M104" s="534"/>
      <c r="N104" s="544"/>
      <c r="O104" s="544"/>
      <c r="P104" s="544"/>
      <c r="Q104" s="544"/>
      <c r="R104" s="544"/>
    </row>
    <row r="105" spans="1:18" s="440" customFormat="1" ht="13.5" thickBot="1">
      <c r="A105" s="487"/>
      <c r="B105" s="486" t="s">
        <v>169</v>
      </c>
      <c r="C105" s="487"/>
      <c r="D105" s="488"/>
      <c r="E105" s="489"/>
      <c r="F105" s="490"/>
      <c r="G105" s="784"/>
      <c r="H105" s="491" t="s">
        <v>61</v>
      </c>
      <c r="I105" s="492" t="s">
        <v>61</v>
      </c>
      <c r="J105" s="493"/>
      <c r="K105" s="490"/>
      <c r="L105" s="490"/>
      <c r="M105" s="535"/>
      <c r="N105" s="544"/>
      <c r="O105" s="544"/>
      <c r="P105" s="544"/>
      <c r="Q105" s="544"/>
      <c r="R105" s="544"/>
    </row>
    <row r="106" spans="1:18" s="396" customFormat="1" ht="13.5" thickBot="1">
      <c r="A106" s="626" t="s">
        <v>57</v>
      </c>
      <c r="B106" s="424" t="s">
        <v>9</v>
      </c>
      <c r="C106" s="424"/>
      <c r="D106" s="408"/>
      <c r="E106" s="408"/>
      <c r="F106" s="408"/>
      <c r="G106" s="785"/>
      <c r="H106" s="408"/>
      <c r="I106" s="408"/>
      <c r="J106" s="408"/>
      <c r="K106" s="408"/>
      <c r="L106" s="408"/>
      <c r="M106" s="529"/>
      <c r="N106" s="544"/>
      <c r="O106" s="544"/>
      <c r="P106" s="544"/>
      <c r="Q106" s="544"/>
      <c r="R106" s="544"/>
    </row>
    <row r="107" spans="1:18" s="396" customFormat="1" ht="13.5" thickBot="1">
      <c r="A107" s="620" t="s">
        <v>254</v>
      </c>
      <c r="B107" s="666"/>
      <c r="C107" s="649"/>
      <c r="D107" s="395">
        <v>6</v>
      </c>
      <c r="E107" s="532">
        <v>3</v>
      </c>
      <c r="F107" s="394">
        <v>3</v>
      </c>
      <c r="G107" s="621"/>
      <c r="H107" s="635" t="s">
        <v>256</v>
      </c>
      <c r="I107" s="394" t="s">
        <v>61</v>
      </c>
      <c r="J107" s="514">
        <v>120</v>
      </c>
      <c r="K107" s="648"/>
      <c r="L107" s="649"/>
      <c r="M107" s="515">
        <v>120</v>
      </c>
      <c r="N107" s="544"/>
      <c r="O107" s="544"/>
      <c r="P107" s="544"/>
      <c r="Q107" s="544"/>
      <c r="R107" s="544"/>
    </row>
    <row r="108" spans="1:18" s="380" customFormat="1" ht="13.5" thickBot="1">
      <c r="A108" s="1126" t="s">
        <v>212</v>
      </c>
      <c r="B108" s="1127"/>
      <c r="C108" s="639"/>
      <c r="D108" s="540">
        <f>SUM(D107,D103,D98,D93,D87,D82)</f>
        <v>30</v>
      </c>
      <c r="E108" s="650">
        <f>SUM(E107,E103,E98,E93,E87,E82)</f>
        <v>12.5</v>
      </c>
      <c r="F108" s="384">
        <f>SUM(F107,F103,F98,F93,F87,F82)</f>
        <v>17.5</v>
      </c>
      <c r="G108" s="384">
        <f>SUM(G103,G98,G93,G87,G82)</f>
        <v>17.5</v>
      </c>
      <c r="H108" s="382"/>
      <c r="I108" s="384"/>
      <c r="J108" s="420">
        <f>SUM(J107,J103,J98,J93,J87,J82)</f>
        <v>330</v>
      </c>
      <c r="K108" s="384">
        <f>SUM(K93,K103)</f>
        <v>45</v>
      </c>
      <c r="L108" s="385">
        <f>SUM(L103,L98,L93,L87,L82)</f>
        <v>165</v>
      </c>
      <c r="M108" s="494">
        <f>SUM(M107)</f>
        <v>120</v>
      </c>
      <c r="N108" s="544"/>
      <c r="O108" s="544"/>
      <c r="P108" s="544"/>
      <c r="Q108" s="544"/>
      <c r="R108" s="544"/>
    </row>
    <row r="109" spans="1:18" ht="12.75">
      <c r="A109" s="371"/>
      <c r="B109" s="372"/>
      <c r="C109" s="210"/>
      <c r="D109" s="210"/>
      <c r="E109" s="210"/>
      <c r="F109" s="210"/>
      <c r="G109" s="211"/>
      <c r="H109" s="6"/>
      <c r="I109" s="6"/>
      <c r="J109" s="6"/>
      <c r="K109" s="6"/>
      <c r="L109" s="6"/>
      <c r="M109" s="9"/>
      <c r="N109" s="544"/>
      <c r="O109" s="544"/>
      <c r="P109" s="544"/>
      <c r="Q109" s="544"/>
      <c r="R109" s="544"/>
    </row>
    <row r="110" spans="1:18" ht="13.5" thickBot="1">
      <c r="A110" s="371"/>
      <c r="B110" s="372"/>
      <c r="C110" s="210"/>
      <c r="D110" s="210"/>
      <c r="E110" s="210"/>
      <c r="F110" s="210"/>
      <c r="G110" s="211"/>
      <c r="H110" s="6"/>
      <c r="I110" s="6"/>
      <c r="J110" s="6"/>
      <c r="K110" s="6"/>
      <c r="L110" s="6"/>
      <c r="M110" s="9"/>
      <c r="N110" s="544"/>
      <c r="O110" s="544"/>
      <c r="P110" s="544"/>
      <c r="Q110" s="544"/>
      <c r="R110" s="544"/>
    </row>
    <row r="111" spans="1:18" s="380" customFormat="1" ht="13.5" thickBot="1">
      <c r="A111" s="1117" t="s">
        <v>106</v>
      </c>
      <c r="B111" s="1118"/>
      <c r="C111" s="667" t="s">
        <v>61</v>
      </c>
      <c r="D111" s="1062">
        <f>SUM(D56,D108)</f>
        <v>60</v>
      </c>
      <c r="E111" s="791">
        <f>SUM(E56,E108)</f>
        <v>26</v>
      </c>
      <c r="F111" s="955">
        <f>SUM(F56,F108)</f>
        <v>34</v>
      </c>
      <c r="G111" s="955">
        <f>SUM(G108,G56)</f>
        <v>34.5</v>
      </c>
      <c r="H111" s="382"/>
      <c r="I111" s="643"/>
      <c r="J111" s="624">
        <f>SUM(J56,J108)</f>
        <v>667</v>
      </c>
      <c r="K111" s="385">
        <f>SUM(K56,K108)</f>
        <v>72</v>
      </c>
      <c r="L111" s="385">
        <f>SUM(L56,L108)</f>
        <v>375</v>
      </c>
      <c r="M111" s="652">
        <f>SUM(M108)</f>
        <v>120</v>
      </c>
      <c r="N111" s="544"/>
      <c r="O111" s="544"/>
      <c r="P111" s="544"/>
      <c r="Q111" s="544"/>
      <c r="R111" s="544"/>
    </row>
    <row r="112" spans="1:18" ht="12.75">
      <c r="A112" s="729"/>
      <c r="B112" s="729"/>
      <c r="C112" s="707"/>
      <c r="D112" s="707"/>
      <c r="E112" s="707"/>
      <c r="F112" s="707"/>
      <c r="G112" s="707"/>
      <c r="H112" s="707"/>
      <c r="I112" s="707"/>
      <c r="J112" s="707"/>
      <c r="K112" s="707"/>
      <c r="L112" s="707"/>
      <c r="M112" s="707"/>
      <c r="N112" s="544"/>
      <c r="O112" s="544"/>
      <c r="P112" s="544"/>
      <c r="Q112" s="544"/>
      <c r="R112" s="544"/>
    </row>
    <row r="113" spans="1:18" ht="12.75">
      <c r="A113" s="721" t="s">
        <v>265</v>
      </c>
      <c r="B113" s="720"/>
      <c r="C113" s="721"/>
      <c r="D113" s="721"/>
      <c r="E113" s="721"/>
      <c r="F113" s="721"/>
      <c r="G113" s="734"/>
      <c r="H113" s="734"/>
      <c r="I113" s="734"/>
      <c r="J113" s="734"/>
      <c r="K113" s="734"/>
      <c r="L113" s="734"/>
      <c r="M113" s="734"/>
      <c r="N113" s="687"/>
      <c r="O113" s="544"/>
      <c r="P113" s="544"/>
      <c r="Q113" s="544"/>
      <c r="R113" s="544"/>
    </row>
    <row r="114" spans="1:18" ht="12.75">
      <c r="A114" s="689" t="s">
        <v>266</v>
      </c>
      <c r="B114" s="689"/>
      <c r="C114" s="687"/>
      <c r="D114" s="687"/>
      <c r="E114" s="687"/>
      <c r="F114" s="687"/>
      <c r="G114" s="687"/>
      <c r="H114" s="687"/>
      <c r="I114" s="687"/>
      <c r="J114" s="687"/>
      <c r="K114" s="687"/>
      <c r="L114" s="687"/>
      <c r="M114" s="687"/>
      <c r="N114" s="687"/>
      <c r="O114" s="544"/>
      <c r="P114" s="544"/>
      <c r="Q114" s="544"/>
      <c r="R114" s="544"/>
    </row>
    <row r="115" spans="1:18" ht="12.75">
      <c r="A115" s="721"/>
      <c r="B115" s="720"/>
      <c r="C115" s="721"/>
      <c r="D115" s="721"/>
      <c r="E115" s="721"/>
      <c r="F115" s="721"/>
      <c r="G115" s="734"/>
      <c r="H115" s="734"/>
      <c r="I115" s="734"/>
      <c r="J115" s="734"/>
      <c r="K115" s="734"/>
      <c r="L115" s="734"/>
      <c r="M115" s="734"/>
      <c r="N115" s="687"/>
      <c r="O115" s="544"/>
      <c r="P115" s="544"/>
      <c r="Q115" s="544"/>
      <c r="R115" s="544"/>
    </row>
    <row r="116" spans="1:18" ht="12.75">
      <c r="A116" s="721"/>
      <c r="B116" s="720"/>
      <c r="C116" s="721"/>
      <c r="D116" s="721"/>
      <c r="E116" s="721"/>
      <c r="F116" s="721"/>
      <c r="G116" s="707"/>
      <c r="H116" s="707"/>
      <c r="I116" s="707"/>
      <c r="J116" s="707"/>
      <c r="K116" s="707"/>
      <c r="L116" s="707"/>
      <c r="M116" s="707"/>
      <c r="N116" s="544"/>
      <c r="O116" s="544"/>
      <c r="P116" s="544"/>
      <c r="Q116" s="544"/>
      <c r="R116" s="544"/>
    </row>
    <row r="117" spans="1:18" ht="15.75">
      <c r="A117" s="1155" t="s">
        <v>85</v>
      </c>
      <c r="B117" s="1156"/>
      <c r="C117" s="1156"/>
      <c r="D117" s="1156"/>
      <c r="E117" s="1156"/>
      <c r="F117" s="1156"/>
      <c r="G117" s="1156"/>
      <c r="H117" s="1156"/>
      <c r="I117" s="1156"/>
      <c r="J117" s="1156"/>
      <c r="K117" s="1156"/>
      <c r="L117" s="1156"/>
      <c r="M117" s="1156"/>
      <c r="N117" s="544"/>
      <c r="O117" s="544"/>
      <c r="P117" s="544"/>
      <c r="Q117" s="544"/>
      <c r="R117" s="544"/>
    </row>
    <row r="118" spans="1:18" ht="15.75">
      <c r="A118" s="1155" t="s">
        <v>267</v>
      </c>
      <c r="B118" s="1155"/>
      <c r="C118" s="1155"/>
      <c r="D118" s="1155"/>
      <c r="E118" s="1155"/>
      <c r="F118" s="1155"/>
      <c r="G118" s="1155"/>
      <c r="H118" s="1155"/>
      <c r="I118" s="1155"/>
      <c r="J118" s="1155"/>
      <c r="K118" s="1155"/>
      <c r="L118" s="1155"/>
      <c r="M118" s="1155"/>
      <c r="N118" s="544"/>
      <c r="O118" s="544"/>
      <c r="P118" s="544"/>
      <c r="Q118" s="544"/>
      <c r="R118" s="544"/>
    </row>
    <row r="119" spans="1:18" ht="15.75">
      <c r="A119" s="708"/>
      <c r="B119" s="708"/>
      <c r="C119" s="708"/>
      <c r="D119" s="708"/>
      <c r="E119" s="708"/>
      <c r="F119" s="708"/>
      <c r="G119" s="708"/>
      <c r="H119" s="708"/>
      <c r="I119" s="708"/>
      <c r="J119" s="708"/>
      <c r="K119" s="708"/>
      <c r="L119" s="708"/>
      <c r="M119" s="708"/>
      <c r="N119" s="544"/>
      <c r="O119" s="544"/>
      <c r="P119" s="544"/>
      <c r="Q119" s="544"/>
      <c r="R119" s="544"/>
    </row>
    <row r="120" spans="1:18" ht="12.75">
      <c r="A120" s="710"/>
      <c r="B120" s="730" t="s">
        <v>182</v>
      </c>
      <c r="C120" s="712"/>
      <c r="D120" s="710"/>
      <c r="E120" s="710"/>
      <c r="F120" s="710"/>
      <c r="G120" s="710"/>
      <c r="H120" s="710"/>
      <c r="I120" s="710"/>
      <c r="J120" s="710"/>
      <c r="K120" s="710"/>
      <c r="L120" s="710"/>
      <c r="M120" s="710"/>
      <c r="N120" s="544"/>
      <c r="O120" s="544"/>
      <c r="P120" s="544"/>
      <c r="Q120" s="544"/>
      <c r="R120" s="544"/>
    </row>
    <row r="121" spans="1:18" ht="12.75">
      <c r="A121" s="544"/>
      <c r="B121" s="687" t="s">
        <v>180</v>
      </c>
      <c r="C121" s="544"/>
      <c r="D121" s="544"/>
      <c r="E121" s="544"/>
      <c r="F121" s="544"/>
      <c r="G121" s="544"/>
      <c r="H121" s="544"/>
      <c r="I121" s="544"/>
      <c r="J121" s="544"/>
      <c r="K121" s="544"/>
      <c r="L121" s="544"/>
      <c r="M121" s="544"/>
      <c r="N121" s="544"/>
      <c r="O121" s="544"/>
      <c r="P121" s="544"/>
      <c r="Q121" s="544"/>
      <c r="R121" s="544"/>
    </row>
    <row r="122" spans="1:18" ht="12.75">
      <c r="A122" s="544"/>
      <c r="B122" s="340" t="s">
        <v>183</v>
      </c>
      <c r="C122" s="544"/>
      <c r="D122" s="544"/>
      <c r="E122" s="544"/>
      <c r="F122" s="544"/>
      <c r="G122" s="544"/>
      <c r="H122" s="544"/>
      <c r="I122" s="544"/>
      <c r="J122" s="544"/>
      <c r="K122" s="544"/>
      <c r="L122" s="544"/>
      <c r="M122" s="544"/>
      <c r="N122" s="544"/>
      <c r="O122" s="544"/>
      <c r="P122" s="544"/>
      <c r="Q122" s="544"/>
      <c r="R122" s="544"/>
    </row>
    <row r="123" spans="1:18" ht="12.75">
      <c r="A123" s="544"/>
      <c r="B123" s="340" t="s">
        <v>186</v>
      </c>
      <c r="C123" s="544"/>
      <c r="D123" s="544"/>
      <c r="E123" s="544"/>
      <c r="F123" s="544"/>
      <c r="G123" s="544"/>
      <c r="H123" s="544"/>
      <c r="I123" s="544"/>
      <c r="J123" s="544"/>
      <c r="K123" s="544"/>
      <c r="L123" s="544"/>
      <c r="M123" s="544"/>
      <c r="N123" s="544"/>
      <c r="O123" s="544"/>
      <c r="P123" s="544"/>
      <c r="Q123" s="544"/>
      <c r="R123" s="544"/>
    </row>
    <row r="124" spans="1:18" ht="12.75">
      <c r="A124" s="544"/>
      <c r="B124" s="687" t="s">
        <v>185</v>
      </c>
      <c r="C124" s="544"/>
      <c r="D124" s="544"/>
      <c r="E124" s="544"/>
      <c r="F124" s="544"/>
      <c r="G124" s="544"/>
      <c r="H124" s="544"/>
      <c r="I124" s="544"/>
      <c r="J124" s="544"/>
      <c r="K124" s="544"/>
      <c r="L124" s="544"/>
      <c r="M124" s="544"/>
      <c r="N124" s="544"/>
      <c r="O124" s="544"/>
      <c r="P124" s="544"/>
      <c r="Q124" s="544"/>
      <c r="R124" s="544"/>
    </row>
    <row r="125" spans="1:18" ht="12.75">
      <c r="A125" s="544"/>
      <c r="B125" s="544"/>
      <c r="C125" s="544"/>
      <c r="D125" s="544"/>
      <c r="E125" s="544"/>
      <c r="F125" s="544"/>
      <c r="G125" s="544"/>
      <c r="H125" s="544"/>
      <c r="I125" s="544"/>
      <c r="J125" s="544"/>
      <c r="K125" s="544"/>
      <c r="L125" s="544"/>
      <c r="M125" s="544"/>
      <c r="N125" s="544"/>
      <c r="O125" s="544"/>
      <c r="P125" s="544"/>
      <c r="Q125" s="544"/>
      <c r="R125" s="544"/>
    </row>
    <row r="126" spans="1:18" ht="13.5" thickBot="1">
      <c r="A126" s="544"/>
      <c r="B126" s="714" t="s">
        <v>107</v>
      </c>
      <c r="C126" s="544"/>
      <c r="D126" s="544"/>
      <c r="E126" s="544"/>
      <c r="F126" s="544"/>
      <c r="G126" s="565"/>
      <c r="H126" s="544"/>
      <c r="I126" s="544"/>
      <c r="J126" s="544"/>
      <c r="K126" s="544"/>
      <c r="L126" s="544"/>
      <c r="M126" s="544"/>
      <c r="N126" s="544"/>
      <c r="O126" s="544"/>
      <c r="P126" s="544"/>
      <c r="Q126" s="544"/>
      <c r="R126" s="544"/>
    </row>
    <row r="127" spans="1:18" ht="12.75">
      <c r="A127" s="65" t="s">
        <v>0</v>
      </c>
      <c r="B127" s="66"/>
      <c r="C127" s="73"/>
      <c r="D127" s="1111" t="s">
        <v>46</v>
      </c>
      <c r="E127" s="1112"/>
      <c r="F127" s="1112"/>
      <c r="G127" s="96" t="s">
        <v>34</v>
      </c>
      <c r="H127" s="3" t="s">
        <v>1</v>
      </c>
      <c r="I127" s="75" t="s">
        <v>39</v>
      </c>
      <c r="J127" s="1161" t="s">
        <v>49</v>
      </c>
      <c r="K127" s="1162"/>
      <c r="L127" s="1162"/>
      <c r="M127" s="1163"/>
      <c r="N127" s="544"/>
      <c r="O127" s="544"/>
      <c r="P127" s="544"/>
      <c r="Q127" s="544"/>
      <c r="R127" s="544"/>
    </row>
    <row r="128" spans="1:18" ht="12.75">
      <c r="A128" s="74"/>
      <c r="B128" s="67" t="s">
        <v>10</v>
      </c>
      <c r="C128" s="131" t="s">
        <v>37</v>
      </c>
      <c r="D128" s="78" t="s">
        <v>2</v>
      </c>
      <c r="E128" s="17" t="s">
        <v>43</v>
      </c>
      <c r="F128" s="81" t="s">
        <v>22</v>
      </c>
      <c r="G128" s="93" t="s">
        <v>47</v>
      </c>
      <c r="H128" s="7" t="s">
        <v>45</v>
      </c>
      <c r="I128" s="76" t="s">
        <v>40</v>
      </c>
      <c r="J128" s="166" t="s">
        <v>2</v>
      </c>
      <c r="K128" s="1116" t="s">
        <v>50</v>
      </c>
      <c r="L128" s="1116"/>
      <c r="M128" s="70" t="s">
        <v>152</v>
      </c>
      <c r="N128" s="544"/>
      <c r="O128" s="544"/>
      <c r="P128" s="544"/>
      <c r="Q128" s="544"/>
      <c r="R128" s="544"/>
    </row>
    <row r="129" spans="1:18" ht="12.75">
      <c r="A129" s="4"/>
      <c r="B129" s="67" t="s">
        <v>3</v>
      </c>
      <c r="C129" s="80"/>
      <c r="D129" s="55"/>
      <c r="E129" s="17" t="s">
        <v>11</v>
      </c>
      <c r="F129" s="38" t="s">
        <v>28</v>
      </c>
      <c r="G129" s="94" t="s">
        <v>68</v>
      </c>
      <c r="H129" s="7"/>
      <c r="I129" s="77" t="s">
        <v>41</v>
      </c>
      <c r="J129" s="86"/>
      <c r="K129" s="84" t="s">
        <v>12</v>
      </c>
      <c r="L129" s="125" t="s">
        <v>13</v>
      </c>
      <c r="M129" s="79"/>
      <c r="N129" s="544"/>
      <c r="O129" s="544"/>
      <c r="P129" s="544"/>
      <c r="Q129" s="544"/>
      <c r="R129" s="544"/>
    </row>
    <row r="130" spans="1:18" ht="12.75">
      <c r="A130" s="55"/>
      <c r="B130" s="67"/>
      <c r="C130" s="6"/>
      <c r="D130" s="55"/>
      <c r="E130" s="17" t="s">
        <v>38</v>
      </c>
      <c r="F130" s="68" t="s">
        <v>23</v>
      </c>
      <c r="G130" s="85" t="s">
        <v>69</v>
      </c>
      <c r="H130" s="6"/>
      <c r="I130" s="76" t="s">
        <v>42</v>
      </c>
      <c r="J130" s="87"/>
      <c r="K130" s="52"/>
      <c r="L130" s="95"/>
      <c r="M130" s="39"/>
      <c r="N130" s="544"/>
      <c r="O130" s="544"/>
      <c r="P130" s="544"/>
      <c r="Q130" s="544"/>
      <c r="R130" s="544"/>
    </row>
    <row r="131" spans="1:18" ht="12.75">
      <c r="A131" s="55"/>
      <c r="B131" s="56"/>
      <c r="C131" s="37"/>
      <c r="D131" s="55"/>
      <c r="E131" s="17" t="s">
        <v>44</v>
      </c>
      <c r="F131" s="68"/>
      <c r="G131" s="85" t="s">
        <v>26</v>
      </c>
      <c r="H131" s="8"/>
      <c r="I131" s="55" t="s">
        <v>70</v>
      </c>
      <c r="J131" s="26"/>
      <c r="K131" s="52"/>
      <c r="L131" s="16"/>
      <c r="M131" s="27"/>
      <c r="N131" s="544"/>
      <c r="O131" s="544"/>
      <c r="P131" s="544"/>
      <c r="Q131" s="544"/>
      <c r="R131" s="544"/>
    </row>
    <row r="132" spans="1:18" ht="12.75">
      <c r="A132" s="55"/>
      <c r="B132" s="56"/>
      <c r="C132" s="37"/>
      <c r="D132" s="55"/>
      <c r="E132" s="17"/>
      <c r="F132" s="68"/>
      <c r="G132" s="85"/>
      <c r="H132" s="8"/>
      <c r="I132" s="55"/>
      <c r="J132" s="26"/>
      <c r="K132" s="52"/>
      <c r="L132" s="16"/>
      <c r="M132" s="27"/>
      <c r="N132" s="544"/>
      <c r="O132" s="544"/>
      <c r="P132" s="544"/>
      <c r="Q132" s="544"/>
      <c r="R132" s="544"/>
    </row>
    <row r="133" spans="1:18" ht="13.5" thickBot="1">
      <c r="A133" s="10"/>
      <c r="B133" s="43"/>
      <c r="C133" s="11"/>
      <c r="D133" s="10"/>
      <c r="E133" s="69"/>
      <c r="F133" s="82"/>
      <c r="G133" s="69"/>
      <c r="H133" s="11"/>
      <c r="I133" s="10"/>
      <c r="J133" s="28"/>
      <c r="K133" s="53"/>
      <c r="L133" s="23"/>
      <c r="M133" s="29"/>
      <c r="N133" s="544"/>
      <c r="O133" s="544"/>
      <c r="P133" s="544"/>
      <c r="Q133" s="544"/>
      <c r="R133" s="544"/>
    </row>
    <row r="134" spans="1:18" ht="13.5" thickBot="1">
      <c r="A134" s="10"/>
      <c r="B134" s="22" t="s">
        <v>36</v>
      </c>
      <c r="C134" s="36"/>
      <c r="D134" s="11"/>
      <c r="E134" s="11"/>
      <c r="F134" s="11"/>
      <c r="G134" s="11"/>
      <c r="H134" s="11"/>
      <c r="I134" s="11"/>
      <c r="J134" s="11"/>
      <c r="K134" s="11"/>
      <c r="L134" s="11"/>
      <c r="M134" s="12"/>
      <c r="N134" s="544"/>
      <c r="O134" s="544"/>
      <c r="P134" s="544"/>
      <c r="Q134" s="544"/>
      <c r="R134" s="544"/>
    </row>
    <row r="135" spans="1:18" s="396" customFormat="1" ht="13.5" thickBot="1">
      <c r="A135" s="421" t="s">
        <v>5</v>
      </c>
      <c r="B135" s="401" t="s">
        <v>188</v>
      </c>
      <c r="C135" s="401"/>
      <c r="D135" s="422"/>
      <c r="E135" s="422"/>
      <c r="F135" s="422"/>
      <c r="G135" s="422"/>
      <c r="H135" s="422"/>
      <c r="I135" s="422"/>
      <c r="J135" s="422"/>
      <c r="K135" s="422"/>
      <c r="L135" s="422"/>
      <c r="M135" s="423"/>
      <c r="N135" s="544"/>
      <c r="O135" s="544"/>
      <c r="P135" s="544"/>
      <c r="Q135" s="544"/>
      <c r="R135" s="544"/>
    </row>
    <row r="136" spans="1:18" s="396" customFormat="1" ht="13.5" thickBot="1">
      <c r="A136" s="406" t="s">
        <v>6</v>
      </c>
      <c r="B136" s="407" t="s">
        <v>189</v>
      </c>
      <c r="C136" s="407"/>
      <c r="D136" s="407"/>
      <c r="E136" s="407"/>
      <c r="F136" s="409"/>
      <c r="G136" s="409"/>
      <c r="H136" s="422"/>
      <c r="I136" s="409"/>
      <c r="J136" s="409"/>
      <c r="K136" s="409"/>
      <c r="L136" s="409"/>
      <c r="M136" s="410"/>
      <c r="N136" s="544"/>
      <c r="O136" s="544"/>
      <c r="P136" s="544"/>
      <c r="Q136" s="544"/>
      <c r="R136" s="544"/>
    </row>
    <row r="137" spans="1:18" ht="12.75">
      <c r="A137" s="254">
        <v>1</v>
      </c>
      <c r="B137" s="180" t="s">
        <v>94</v>
      </c>
      <c r="C137" s="176"/>
      <c r="D137" s="189">
        <v>6</v>
      </c>
      <c r="E137" s="190">
        <v>2</v>
      </c>
      <c r="F137" s="191">
        <v>4</v>
      </c>
      <c r="G137" s="191">
        <v>3</v>
      </c>
      <c r="H137" s="188" t="s">
        <v>93</v>
      </c>
      <c r="I137" s="182" t="s">
        <v>27</v>
      </c>
      <c r="J137" s="240">
        <v>30</v>
      </c>
      <c r="K137" s="199"/>
      <c r="L137" s="200">
        <v>30</v>
      </c>
      <c r="M137" s="32"/>
      <c r="N137" s="544"/>
      <c r="O137" s="544"/>
      <c r="P137" s="544"/>
      <c r="Q137" s="544"/>
      <c r="R137" s="544"/>
    </row>
    <row r="138" spans="1:18" ht="13.5" thickBot="1">
      <c r="A138" s="246">
        <v>2</v>
      </c>
      <c r="B138" s="181" t="s">
        <v>165</v>
      </c>
      <c r="C138" s="184" t="s">
        <v>7</v>
      </c>
      <c r="D138" s="186">
        <v>3</v>
      </c>
      <c r="E138" s="187">
        <v>1</v>
      </c>
      <c r="F138" s="187">
        <v>2</v>
      </c>
      <c r="G138" s="188">
        <v>1</v>
      </c>
      <c r="H138" s="771" t="s">
        <v>93</v>
      </c>
      <c r="I138" s="183" t="s">
        <v>27</v>
      </c>
      <c r="J138" s="248">
        <v>15</v>
      </c>
      <c r="K138" s="247"/>
      <c r="L138" s="188">
        <v>15</v>
      </c>
      <c r="M138" s="249"/>
      <c r="N138" s="544"/>
      <c r="O138" s="544"/>
      <c r="P138" s="544"/>
      <c r="Q138" s="544"/>
      <c r="R138" s="544"/>
    </row>
    <row r="139" spans="1:18" s="440" customFormat="1" ht="13.5" thickBot="1">
      <c r="A139" s="474"/>
      <c r="B139" s="473" t="s">
        <v>73</v>
      </c>
      <c r="C139" s="474"/>
      <c r="D139" s="475">
        <f>SUM(D137:D138)</f>
        <v>9</v>
      </c>
      <c r="E139" s="476">
        <f>SUM(E137:E138)</f>
        <v>3</v>
      </c>
      <c r="F139" s="439">
        <f>SUM(F137:F138)</f>
        <v>6</v>
      </c>
      <c r="G139" s="439">
        <f>SUM(G137:G138)</f>
        <v>4</v>
      </c>
      <c r="H139" s="477" t="s">
        <v>61</v>
      </c>
      <c r="I139" s="478" t="s">
        <v>61</v>
      </c>
      <c r="J139" s="457">
        <f>SUM(J137:J138)</f>
        <v>45</v>
      </c>
      <c r="K139" s="439"/>
      <c r="L139" s="439">
        <f>SUM(L137:L138)</f>
        <v>45</v>
      </c>
      <c r="M139" s="458"/>
      <c r="N139" s="544"/>
      <c r="O139" s="544"/>
      <c r="P139" s="544"/>
      <c r="Q139" s="544"/>
      <c r="R139" s="544"/>
    </row>
    <row r="140" spans="1:18" s="440" customFormat="1" ht="12.75">
      <c r="A140" s="518"/>
      <c r="B140" s="517" t="s">
        <v>168</v>
      </c>
      <c r="C140" s="518"/>
      <c r="D140" s="670">
        <f>SUM(G139)</f>
        <v>4</v>
      </c>
      <c r="E140" s="519"/>
      <c r="F140" s="520"/>
      <c r="G140" s="520"/>
      <c r="H140" s="521" t="s">
        <v>61</v>
      </c>
      <c r="I140" s="522" t="s">
        <v>61</v>
      </c>
      <c r="J140" s="523"/>
      <c r="K140" s="520"/>
      <c r="L140" s="520"/>
      <c r="M140" s="533"/>
      <c r="N140" s="544"/>
      <c r="O140" s="544"/>
      <c r="P140" s="544"/>
      <c r="Q140" s="544"/>
      <c r="R140" s="544"/>
    </row>
    <row r="141" spans="1:18" s="440" customFormat="1" ht="13.5" thickBot="1">
      <c r="A141" s="647"/>
      <c r="B141" s="524" t="s">
        <v>169</v>
      </c>
      <c r="C141" s="525"/>
      <c r="D141" s="526"/>
      <c r="E141" s="526"/>
      <c r="F141" s="526"/>
      <c r="G141" s="526"/>
      <c r="H141" s="526" t="s">
        <v>61</v>
      </c>
      <c r="I141" s="527" t="s">
        <v>61</v>
      </c>
      <c r="J141" s="528"/>
      <c r="K141" s="526"/>
      <c r="L141" s="526"/>
      <c r="M141" s="527"/>
      <c r="N141" s="544"/>
      <c r="O141" s="544"/>
      <c r="P141" s="544"/>
      <c r="Q141" s="544"/>
      <c r="R141" s="544"/>
    </row>
    <row r="142" spans="1:18" s="396" customFormat="1" ht="13.5" thickBot="1">
      <c r="A142" s="626" t="s">
        <v>7</v>
      </c>
      <c r="B142" s="424" t="s">
        <v>190</v>
      </c>
      <c r="C142" s="424"/>
      <c r="D142" s="408"/>
      <c r="E142" s="408"/>
      <c r="F142" s="408"/>
      <c r="G142" s="510"/>
      <c r="H142" s="408"/>
      <c r="I142" s="408"/>
      <c r="J142" s="408"/>
      <c r="K142" s="408"/>
      <c r="L142" s="408"/>
      <c r="M142" s="529"/>
      <c r="N142" s="544"/>
      <c r="O142" s="544"/>
      <c r="P142" s="544"/>
      <c r="Q142" s="544"/>
      <c r="R142" s="544"/>
    </row>
    <row r="143" spans="1:18" ht="13.5" thickBot="1">
      <c r="A143" s="244">
        <v>1</v>
      </c>
      <c r="B143" s="180" t="s">
        <v>138</v>
      </c>
      <c r="C143" s="176" t="s">
        <v>7</v>
      </c>
      <c r="D143" s="189">
        <v>3</v>
      </c>
      <c r="E143" s="190">
        <v>1</v>
      </c>
      <c r="F143" s="191">
        <v>2</v>
      </c>
      <c r="G143" s="191">
        <v>0.5</v>
      </c>
      <c r="H143" s="191" t="s">
        <v>100</v>
      </c>
      <c r="I143" s="182" t="s">
        <v>27</v>
      </c>
      <c r="J143" s="176">
        <v>15</v>
      </c>
      <c r="K143" s="191">
        <v>15</v>
      </c>
      <c r="L143" s="204"/>
      <c r="M143" s="279"/>
      <c r="N143" s="544"/>
      <c r="O143" s="544"/>
      <c r="P143" s="544"/>
      <c r="Q143" s="544"/>
      <c r="R143" s="544"/>
    </row>
    <row r="144" spans="1:18" s="440" customFormat="1" ht="13.5" thickBot="1">
      <c r="A144" s="474"/>
      <c r="B144" s="473" t="s">
        <v>73</v>
      </c>
      <c r="C144" s="474"/>
      <c r="D144" s="475">
        <f>SUM(D143)</f>
        <v>3</v>
      </c>
      <c r="E144" s="476">
        <f>SUM(E143)</f>
        <v>1</v>
      </c>
      <c r="F144" s="439">
        <f>SUM(F143)</f>
        <v>2</v>
      </c>
      <c r="G144" s="439">
        <f>SUM(G143)</f>
        <v>0.5</v>
      </c>
      <c r="H144" s="477" t="s">
        <v>61</v>
      </c>
      <c r="I144" s="478" t="s">
        <v>61</v>
      </c>
      <c r="J144" s="438">
        <f>SUM(J143)</f>
        <v>15</v>
      </c>
      <c r="K144" s="439">
        <f>SUM(K143)</f>
        <v>15</v>
      </c>
      <c r="L144" s="439"/>
      <c r="M144" s="458"/>
      <c r="N144" s="544"/>
      <c r="O144" s="544"/>
      <c r="P144" s="544"/>
      <c r="Q144" s="544"/>
      <c r="R144" s="544"/>
    </row>
    <row r="145" spans="1:18" s="440" customFormat="1" ht="12.75">
      <c r="A145" s="480"/>
      <c r="B145" s="479" t="s">
        <v>168</v>
      </c>
      <c r="C145" s="480"/>
      <c r="D145" s="789">
        <f>SUM(G144)</f>
        <v>0.5</v>
      </c>
      <c r="E145" s="481"/>
      <c r="F145" s="482"/>
      <c r="G145" s="482"/>
      <c r="H145" s="483" t="s">
        <v>61</v>
      </c>
      <c r="I145" s="484" t="s">
        <v>61</v>
      </c>
      <c r="J145" s="485"/>
      <c r="K145" s="482"/>
      <c r="L145" s="482"/>
      <c r="M145" s="534"/>
      <c r="N145" s="544"/>
      <c r="O145" s="544"/>
      <c r="P145" s="544"/>
      <c r="Q145" s="544"/>
      <c r="R145" s="544"/>
    </row>
    <row r="146" spans="1:18" s="440" customFormat="1" ht="13.5" thickBot="1">
      <c r="A146" s="487"/>
      <c r="B146" s="486" t="s">
        <v>169</v>
      </c>
      <c r="C146" s="487"/>
      <c r="D146" s="488"/>
      <c r="E146" s="489"/>
      <c r="F146" s="490"/>
      <c r="G146" s="490"/>
      <c r="H146" s="491" t="s">
        <v>61</v>
      </c>
      <c r="I146" s="492" t="s">
        <v>61</v>
      </c>
      <c r="J146" s="493"/>
      <c r="K146" s="490"/>
      <c r="L146" s="490"/>
      <c r="M146" s="535"/>
      <c r="N146" s="544"/>
      <c r="O146" s="544"/>
      <c r="P146" s="544"/>
      <c r="Q146" s="544"/>
      <c r="R146" s="544"/>
    </row>
    <row r="147" spans="1:18" s="396" customFormat="1" ht="13.5" thickBot="1">
      <c r="A147" s="626" t="s">
        <v>8</v>
      </c>
      <c r="B147" s="424" t="s">
        <v>191</v>
      </c>
      <c r="C147" s="424"/>
      <c r="D147" s="408"/>
      <c r="E147" s="408"/>
      <c r="F147" s="408"/>
      <c r="G147" s="510"/>
      <c r="H147" s="408"/>
      <c r="I147" s="408"/>
      <c r="J147" s="408"/>
      <c r="K147" s="408"/>
      <c r="L147" s="408"/>
      <c r="M147" s="529"/>
      <c r="N147" s="544"/>
      <c r="O147" s="544"/>
      <c r="P147" s="544"/>
      <c r="Q147" s="544"/>
      <c r="R147" s="544"/>
    </row>
    <row r="148" spans="1:18" ht="13.5" thickBot="1">
      <c r="A148" s="244">
        <v>1</v>
      </c>
      <c r="B148" s="180" t="s">
        <v>222</v>
      </c>
      <c r="C148" s="176" t="s">
        <v>7</v>
      </c>
      <c r="D148" s="189">
        <v>5</v>
      </c>
      <c r="E148" s="190">
        <v>1</v>
      </c>
      <c r="F148" s="191">
        <v>4</v>
      </c>
      <c r="G148" s="191">
        <v>0.5</v>
      </c>
      <c r="H148" s="191" t="s">
        <v>93</v>
      </c>
      <c r="I148" s="182" t="s">
        <v>35</v>
      </c>
      <c r="J148" s="240">
        <v>15</v>
      </c>
      <c r="K148" s="200">
        <v>15</v>
      </c>
      <c r="L148" s="245"/>
      <c r="M148" s="202"/>
      <c r="N148" s="544"/>
      <c r="O148" s="544"/>
      <c r="P148" s="544"/>
      <c r="Q148" s="544"/>
      <c r="R148" s="544"/>
    </row>
    <row r="149" spans="1:18" ht="12.75">
      <c r="A149" s="246">
        <v>2</v>
      </c>
      <c r="B149" s="181" t="s">
        <v>229</v>
      </c>
      <c r="C149" s="184" t="s">
        <v>7</v>
      </c>
      <c r="D149" s="186">
        <v>5</v>
      </c>
      <c r="E149" s="187">
        <v>1</v>
      </c>
      <c r="F149" s="191">
        <v>4</v>
      </c>
      <c r="G149" s="188">
        <v>2</v>
      </c>
      <c r="H149" s="191" t="s">
        <v>93</v>
      </c>
      <c r="I149" s="183" t="s">
        <v>35</v>
      </c>
      <c r="J149" s="248">
        <v>15</v>
      </c>
      <c r="K149" s="188"/>
      <c r="L149" s="188">
        <v>15</v>
      </c>
      <c r="M149" s="249"/>
      <c r="N149" s="544"/>
      <c r="O149" s="544"/>
      <c r="P149" s="544"/>
      <c r="Q149" s="544"/>
      <c r="R149" s="544"/>
    </row>
    <row r="150" spans="1:18" ht="13.5" thickBot="1">
      <c r="A150" s="246">
        <v>3</v>
      </c>
      <c r="B150" s="181" t="s">
        <v>130</v>
      </c>
      <c r="C150" s="184" t="s">
        <v>7</v>
      </c>
      <c r="D150" s="186">
        <v>6</v>
      </c>
      <c r="E150" s="187">
        <v>1</v>
      </c>
      <c r="F150" s="191">
        <v>5</v>
      </c>
      <c r="G150" s="191">
        <v>2</v>
      </c>
      <c r="H150" s="191" t="s">
        <v>93</v>
      </c>
      <c r="I150" s="182" t="s">
        <v>35</v>
      </c>
      <c r="J150" s="248">
        <v>15</v>
      </c>
      <c r="K150" s="247"/>
      <c r="L150" s="188">
        <v>15</v>
      </c>
      <c r="M150" s="249"/>
      <c r="N150" s="544"/>
      <c r="O150" s="544"/>
      <c r="P150" s="544"/>
      <c r="Q150" s="544"/>
      <c r="R150" s="544"/>
    </row>
    <row r="151" spans="1:18" s="440" customFormat="1" ht="13.5" thickBot="1">
      <c r="A151" s="474"/>
      <c r="B151" s="473" t="s">
        <v>73</v>
      </c>
      <c r="C151" s="474"/>
      <c r="D151" s="475">
        <f>SUM(D148:D150)</f>
        <v>16</v>
      </c>
      <c r="E151" s="476">
        <f>SUM(E148:E150)</f>
        <v>3</v>
      </c>
      <c r="F151" s="439">
        <f>SUM(F148:F150)</f>
        <v>13</v>
      </c>
      <c r="G151" s="439">
        <f>SUM(G148:G150)</f>
        <v>4.5</v>
      </c>
      <c r="H151" s="477" t="s">
        <v>61</v>
      </c>
      <c r="I151" s="478" t="s">
        <v>61</v>
      </c>
      <c r="J151" s="438">
        <f>SUM(J148:J150)</f>
        <v>45</v>
      </c>
      <c r="K151" s="439">
        <f>SUM(K148:K150)</f>
        <v>15</v>
      </c>
      <c r="L151" s="439">
        <f>SUM(L149:L150)</f>
        <v>30</v>
      </c>
      <c r="M151" s="458"/>
      <c r="N151" s="544"/>
      <c r="O151" s="544"/>
      <c r="P151" s="544"/>
      <c r="Q151" s="544"/>
      <c r="R151" s="544"/>
    </row>
    <row r="152" spans="1:18" s="440" customFormat="1" ht="12.75">
      <c r="A152" s="480"/>
      <c r="B152" s="479" t="s">
        <v>168</v>
      </c>
      <c r="C152" s="480"/>
      <c r="D152" s="789">
        <f>SUM(G151)</f>
        <v>4.5</v>
      </c>
      <c r="E152" s="481"/>
      <c r="F152" s="482"/>
      <c r="G152" s="482"/>
      <c r="H152" s="483" t="s">
        <v>61</v>
      </c>
      <c r="I152" s="484" t="s">
        <v>61</v>
      </c>
      <c r="J152" s="485"/>
      <c r="K152" s="482"/>
      <c r="L152" s="482"/>
      <c r="M152" s="534"/>
      <c r="N152" s="544"/>
      <c r="O152" s="544"/>
      <c r="P152" s="544"/>
      <c r="Q152" s="544"/>
      <c r="R152" s="544"/>
    </row>
    <row r="153" spans="1:18" s="440" customFormat="1" ht="13.5" thickBot="1">
      <c r="A153" s="893"/>
      <c r="B153" s="894" t="s">
        <v>169</v>
      </c>
      <c r="C153" s="893"/>
      <c r="D153" s="898">
        <v>16</v>
      </c>
      <c r="E153" s="896"/>
      <c r="F153" s="526"/>
      <c r="G153" s="526"/>
      <c r="H153" s="526" t="s">
        <v>61</v>
      </c>
      <c r="I153" s="527" t="s">
        <v>61</v>
      </c>
      <c r="J153" s="899">
        <v>45</v>
      </c>
      <c r="K153" s="526"/>
      <c r="L153" s="526"/>
      <c r="M153" s="527"/>
      <c r="N153" s="544"/>
      <c r="O153" s="544"/>
      <c r="P153" s="544"/>
      <c r="Q153" s="544"/>
      <c r="R153" s="544"/>
    </row>
    <row r="154" spans="1:18" s="396" customFormat="1" ht="13.5" thickBot="1">
      <c r="A154" s="626" t="s">
        <v>56</v>
      </c>
      <c r="B154" s="424" t="s">
        <v>192</v>
      </c>
      <c r="C154" s="424"/>
      <c r="D154" s="408"/>
      <c r="E154" s="408"/>
      <c r="F154" s="408"/>
      <c r="G154" s="510"/>
      <c r="H154" s="408"/>
      <c r="I154" s="408"/>
      <c r="J154" s="408"/>
      <c r="K154" s="408"/>
      <c r="L154" s="408"/>
      <c r="M154" s="529"/>
      <c r="N154" s="544"/>
      <c r="O154" s="544"/>
      <c r="P154" s="544"/>
      <c r="Q154" s="544"/>
      <c r="R154" s="544"/>
    </row>
    <row r="155" spans="1:18" s="233" customFormat="1" ht="12.75">
      <c r="A155" s="272">
        <v>1</v>
      </c>
      <c r="B155" s="180" t="s">
        <v>146</v>
      </c>
      <c r="C155" s="176" t="s">
        <v>7</v>
      </c>
      <c r="D155" s="189">
        <v>1</v>
      </c>
      <c r="E155" s="190">
        <v>0.5</v>
      </c>
      <c r="F155" s="191">
        <v>0.5</v>
      </c>
      <c r="G155" s="191">
        <v>1</v>
      </c>
      <c r="H155" s="191" t="s">
        <v>176</v>
      </c>
      <c r="I155" s="182" t="s">
        <v>27</v>
      </c>
      <c r="J155" s="204">
        <v>15</v>
      </c>
      <c r="K155" s="191"/>
      <c r="L155" s="191">
        <v>15</v>
      </c>
      <c r="M155" s="182"/>
      <c r="N155" s="732"/>
      <c r="O155" s="732"/>
      <c r="P155" s="732"/>
      <c r="Q155" s="732"/>
      <c r="R155" s="732"/>
    </row>
    <row r="156" spans="1:18" s="233" customFormat="1" ht="13.5" thickBot="1">
      <c r="A156" s="273">
        <v>2</v>
      </c>
      <c r="B156" s="251" t="s">
        <v>126</v>
      </c>
      <c r="C156" s="219" t="s">
        <v>7</v>
      </c>
      <c r="D156" s="126">
        <v>1</v>
      </c>
      <c r="E156" s="197">
        <v>0.5</v>
      </c>
      <c r="F156" s="198">
        <v>0.5</v>
      </c>
      <c r="G156" s="198">
        <v>1</v>
      </c>
      <c r="H156" s="191" t="s">
        <v>92</v>
      </c>
      <c r="I156" s="185" t="s">
        <v>27</v>
      </c>
      <c r="J156" s="205">
        <v>15</v>
      </c>
      <c r="K156" s="198"/>
      <c r="L156" s="198">
        <v>15</v>
      </c>
      <c r="M156" s="185"/>
      <c r="N156" s="732"/>
      <c r="O156" s="732"/>
      <c r="P156" s="732"/>
      <c r="Q156" s="732"/>
      <c r="R156" s="732"/>
    </row>
    <row r="157" spans="1:18" s="440" customFormat="1" ht="13.5" thickBot="1">
      <c r="A157" s="474"/>
      <c r="B157" s="473" t="s">
        <v>73</v>
      </c>
      <c r="C157" s="474"/>
      <c r="D157" s="475">
        <f>SUM(D155:D156)</f>
        <v>2</v>
      </c>
      <c r="E157" s="476">
        <f>SUM(E155:E156)</f>
        <v>1</v>
      </c>
      <c r="F157" s="439">
        <f>SUM(F155:F156)</f>
        <v>1</v>
      </c>
      <c r="G157" s="439">
        <f>SUM(G155:G156)</f>
        <v>2</v>
      </c>
      <c r="H157" s="477" t="s">
        <v>61</v>
      </c>
      <c r="I157" s="478" t="s">
        <v>61</v>
      </c>
      <c r="J157" s="438">
        <f>SUM(J155:J156)</f>
        <v>30</v>
      </c>
      <c r="K157" s="439"/>
      <c r="L157" s="439">
        <f>SUM(L155:L156)</f>
        <v>30</v>
      </c>
      <c r="M157" s="458"/>
      <c r="N157" s="544"/>
      <c r="O157" s="544"/>
      <c r="P157" s="544"/>
      <c r="Q157" s="544"/>
      <c r="R157" s="544"/>
    </row>
    <row r="158" spans="1:18" s="440" customFormat="1" ht="12.75">
      <c r="A158" s="480"/>
      <c r="B158" s="479" t="s">
        <v>168</v>
      </c>
      <c r="C158" s="480"/>
      <c r="D158" s="789">
        <f>SUM(G157)</f>
        <v>2</v>
      </c>
      <c r="E158" s="481"/>
      <c r="F158" s="482"/>
      <c r="G158" s="482"/>
      <c r="H158" s="483" t="s">
        <v>61</v>
      </c>
      <c r="I158" s="484" t="s">
        <v>61</v>
      </c>
      <c r="J158" s="485"/>
      <c r="K158" s="482"/>
      <c r="L158" s="482"/>
      <c r="M158" s="534"/>
      <c r="N158" s="544"/>
      <c r="O158" s="544"/>
      <c r="P158" s="544"/>
      <c r="Q158" s="544"/>
      <c r="R158" s="544"/>
    </row>
    <row r="159" spans="1:18" s="440" customFormat="1" ht="13.5" thickBot="1">
      <c r="A159" s="487"/>
      <c r="B159" s="486" t="s">
        <v>169</v>
      </c>
      <c r="C159" s="487"/>
      <c r="D159" s="488"/>
      <c r="E159" s="489"/>
      <c r="F159" s="490"/>
      <c r="G159" s="490"/>
      <c r="H159" s="491" t="s">
        <v>61</v>
      </c>
      <c r="I159" s="492" t="s">
        <v>61</v>
      </c>
      <c r="J159" s="493"/>
      <c r="K159" s="490"/>
      <c r="L159" s="490"/>
      <c r="M159" s="535"/>
      <c r="N159" s="544"/>
      <c r="O159" s="544"/>
      <c r="P159" s="544"/>
      <c r="Q159" s="544"/>
      <c r="R159" s="544"/>
    </row>
    <row r="160" spans="1:18" s="396" customFormat="1" ht="13.5" thickBot="1">
      <c r="A160" s="626" t="s">
        <v>57</v>
      </c>
      <c r="B160" s="424" t="s">
        <v>9</v>
      </c>
      <c r="C160" s="424"/>
      <c r="D160" s="408"/>
      <c r="E160" s="408"/>
      <c r="F160" s="408"/>
      <c r="G160" s="510"/>
      <c r="H160" s="408"/>
      <c r="I160" s="408"/>
      <c r="J160" s="408"/>
      <c r="K160" s="408"/>
      <c r="L160" s="408"/>
      <c r="M160" s="529"/>
      <c r="N160" s="544"/>
      <c r="O160" s="544"/>
      <c r="P160" s="544"/>
      <c r="Q160" s="544"/>
      <c r="R160" s="544"/>
    </row>
    <row r="161" spans="1:18" s="396" customFormat="1" ht="13.5" thickBot="1">
      <c r="A161" s="620" t="s">
        <v>58</v>
      </c>
      <c r="B161" s="666" t="s">
        <v>136</v>
      </c>
      <c r="C161" s="644"/>
      <c r="D161" s="395"/>
      <c r="E161" s="532"/>
      <c r="F161" s="394"/>
      <c r="G161" s="635"/>
      <c r="H161" s="635" t="s">
        <v>61</v>
      </c>
      <c r="I161" s="635" t="s">
        <v>61</v>
      </c>
      <c r="J161" s="656"/>
      <c r="K161" s="415"/>
      <c r="L161" s="654"/>
      <c r="M161" s="657"/>
      <c r="N161" s="544"/>
      <c r="O161" s="544"/>
      <c r="P161" s="544"/>
      <c r="Q161" s="544"/>
      <c r="R161" s="544"/>
    </row>
    <row r="162" spans="1:18" s="380" customFormat="1" ht="13.5" thickBot="1">
      <c r="A162" s="1117" t="s">
        <v>210</v>
      </c>
      <c r="B162" s="1118"/>
      <c r="C162" s="667" t="s">
        <v>7</v>
      </c>
      <c r="D162" s="540">
        <f>SUM(D157,D151,D144,D139)</f>
        <v>30</v>
      </c>
      <c r="E162" s="384">
        <f>SUM(E157,E151,E144,E139)</f>
        <v>8</v>
      </c>
      <c r="F162" s="384">
        <f>SUM(F157,F151,F144,F139)</f>
        <v>22</v>
      </c>
      <c r="G162" s="384">
        <f>SUM(G157,G151,G144,G139)</f>
        <v>11</v>
      </c>
      <c r="H162" s="542"/>
      <c r="I162" s="541"/>
      <c r="J162" s="540">
        <f>SUM(J157,J151,J144,J139)</f>
        <v>135</v>
      </c>
      <c r="K162" s="384">
        <f>SUM(K144,K151)</f>
        <v>30</v>
      </c>
      <c r="L162" s="385">
        <f>SUM(L157,L151,L144,L139)</f>
        <v>105</v>
      </c>
      <c r="M162" s="652"/>
      <c r="N162" s="544"/>
      <c r="O162" s="544"/>
      <c r="P162" s="544"/>
      <c r="Q162" s="544"/>
      <c r="R162" s="544"/>
    </row>
    <row r="163" spans="1:13" s="544" customFormat="1" ht="12.75">
      <c r="A163" s="931"/>
      <c r="B163" s="720"/>
      <c r="C163" s="739"/>
      <c r="D163" s="739"/>
      <c r="E163" s="739"/>
      <c r="F163" s="739"/>
      <c r="G163" s="738"/>
      <c r="H163" s="707"/>
      <c r="I163" s="707"/>
      <c r="J163" s="707"/>
      <c r="K163" s="707"/>
      <c r="L163" s="731"/>
      <c r="M163" s="731"/>
    </row>
    <row r="164" spans="1:13" s="544" customFormat="1" ht="12.75">
      <c r="A164" s="721"/>
      <c r="B164" s="720"/>
      <c r="C164" s="721"/>
      <c r="D164" s="721"/>
      <c r="E164" s="721"/>
      <c r="F164" s="721"/>
      <c r="G164" s="707"/>
      <c r="H164" s="707"/>
      <c r="I164" s="707"/>
      <c r="J164" s="707"/>
      <c r="K164" s="707"/>
      <c r="L164" s="707"/>
      <c r="M164" s="707"/>
    </row>
    <row r="165" spans="1:13" s="544" customFormat="1" ht="12.75">
      <c r="A165" s="729"/>
      <c r="B165" s="729"/>
      <c r="C165" s="735"/>
      <c r="D165" s="735"/>
      <c r="E165" s="735"/>
      <c r="F165" s="735"/>
      <c r="G165" s="735"/>
      <c r="H165" s="735"/>
      <c r="I165" s="735"/>
      <c r="J165" s="707"/>
      <c r="K165" s="707"/>
      <c r="L165" s="707"/>
      <c r="M165" s="707"/>
    </row>
    <row r="166" spans="1:13" s="544" customFormat="1" ht="12.75">
      <c r="A166" s="729"/>
      <c r="B166" s="729"/>
      <c r="C166" s="707"/>
      <c r="D166" s="707"/>
      <c r="E166" s="707"/>
      <c r="F166" s="707"/>
      <c r="G166" s="707"/>
      <c r="H166" s="707"/>
      <c r="I166" s="707"/>
      <c r="J166" s="707"/>
      <c r="K166" s="707"/>
      <c r="L166" s="707"/>
      <c r="M166" s="707"/>
    </row>
    <row r="167" spans="1:13" s="544" customFormat="1" ht="12.75">
      <c r="A167" s="721" t="s">
        <v>221</v>
      </c>
      <c r="B167" s="720"/>
      <c r="C167" s="721"/>
      <c r="D167" s="721"/>
      <c r="E167" s="721"/>
      <c r="F167" s="721"/>
      <c r="G167" s="707"/>
      <c r="H167" s="707"/>
      <c r="I167" s="707"/>
      <c r="J167" s="707"/>
      <c r="K167" s="707"/>
      <c r="L167" s="707"/>
      <c r="M167" s="707"/>
    </row>
    <row r="168" spans="1:13" s="544" customFormat="1" ht="12.75">
      <c r="A168" s="721" t="s">
        <v>223</v>
      </c>
      <c r="B168" s="720"/>
      <c r="C168" s="721"/>
      <c r="D168" s="721"/>
      <c r="E168" s="721"/>
      <c r="F168" s="721"/>
      <c r="G168" s="707"/>
      <c r="H168" s="707"/>
      <c r="I168" s="707"/>
      <c r="J168" s="707"/>
      <c r="K168" s="707"/>
      <c r="L168" s="707"/>
      <c r="M168" s="707"/>
    </row>
    <row r="169" spans="1:2" s="544" customFormat="1" ht="12.75">
      <c r="A169" s="733" t="s">
        <v>206</v>
      </c>
      <c r="B169" s="733"/>
    </row>
    <row r="170" spans="1:13" s="544" customFormat="1" ht="15.75">
      <c r="A170" s="708"/>
      <c r="B170" s="708"/>
      <c r="C170" s="708"/>
      <c r="D170" s="708"/>
      <c r="E170" s="708"/>
      <c r="F170" s="708"/>
      <c r="G170" s="708"/>
      <c r="H170" s="708"/>
      <c r="I170" s="708"/>
      <c r="J170" s="708"/>
      <c r="K170" s="708"/>
      <c r="L170" s="708"/>
      <c r="M170" s="708"/>
    </row>
    <row r="171" spans="1:13" s="544" customFormat="1" ht="15.75">
      <c r="A171" s="1155" t="s">
        <v>85</v>
      </c>
      <c r="B171" s="1156"/>
      <c r="C171" s="1156"/>
      <c r="D171" s="1156"/>
      <c r="E171" s="1156"/>
      <c r="F171" s="1156"/>
      <c r="G171" s="1156"/>
      <c r="H171" s="1156"/>
      <c r="I171" s="1156"/>
      <c r="J171" s="1156"/>
      <c r="K171" s="1156"/>
      <c r="L171" s="1156"/>
      <c r="M171" s="1156"/>
    </row>
    <row r="172" spans="1:13" s="544" customFormat="1" ht="15.75">
      <c r="A172" s="1155" t="s">
        <v>267</v>
      </c>
      <c r="B172" s="1155"/>
      <c r="C172" s="1155"/>
      <c r="D172" s="1155"/>
      <c r="E172" s="1155"/>
      <c r="F172" s="1155"/>
      <c r="G172" s="1155"/>
      <c r="H172" s="1155"/>
      <c r="I172" s="1155"/>
      <c r="J172" s="1155"/>
      <c r="K172" s="1155"/>
      <c r="L172" s="1155"/>
      <c r="M172" s="1155"/>
    </row>
    <row r="173" spans="1:13" s="544" customFormat="1" ht="15.75">
      <c r="A173" s="708"/>
      <c r="B173" s="708"/>
      <c r="C173" s="708"/>
      <c r="D173" s="708"/>
      <c r="E173" s="708"/>
      <c r="F173" s="708"/>
      <c r="G173" s="708"/>
      <c r="H173" s="708"/>
      <c r="I173" s="708"/>
      <c r="J173" s="708"/>
      <c r="K173" s="708"/>
      <c r="L173" s="708"/>
      <c r="M173" s="708"/>
    </row>
    <row r="174" spans="1:13" s="544" customFormat="1" ht="12.75">
      <c r="A174" s="710"/>
      <c r="B174" s="736" t="s">
        <v>182</v>
      </c>
      <c r="C174" s="712"/>
      <c r="D174" s="710"/>
      <c r="E174" s="710"/>
      <c r="F174" s="710"/>
      <c r="G174" s="710"/>
      <c r="H174" s="710"/>
      <c r="I174" s="710"/>
      <c r="J174" s="710"/>
      <c r="K174" s="710"/>
      <c r="L174" s="710"/>
      <c r="M174" s="710"/>
    </row>
    <row r="175" s="544" customFormat="1" ht="12.75">
      <c r="B175" s="687" t="s">
        <v>181</v>
      </c>
    </row>
    <row r="176" s="544" customFormat="1" ht="12.75">
      <c r="B176" s="340" t="s">
        <v>183</v>
      </c>
    </row>
    <row r="177" s="544" customFormat="1" ht="12.75">
      <c r="B177" s="340" t="s">
        <v>184</v>
      </c>
    </row>
    <row r="178" s="544" customFormat="1" ht="12.75">
      <c r="B178" s="687" t="s">
        <v>185</v>
      </c>
    </row>
    <row r="179" s="544" customFormat="1" ht="12.75"/>
    <row r="180" spans="2:7" s="544" customFormat="1" ht="13.5" thickBot="1">
      <c r="B180" s="714" t="s">
        <v>110</v>
      </c>
      <c r="G180" s="565"/>
    </row>
    <row r="181" spans="1:18" ht="12.75">
      <c r="A181" s="65" t="s">
        <v>0</v>
      </c>
      <c r="B181" s="66"/>
      <c r="C181" s="73"/>
      <c r="D181" s="1111" t="s">
        <v>46</v>
      </c>
      <c r="E181" s="1112"/>
      <c r="F181" s="1112"/>
      <c r="G181" s="96" t="s">
        <v>34</v>
      </c>
      <c r="H181" s="3" t="s">
        <v>1</v>
      </c>
      <c r="I181" s="75" t="s">
        <v>39</v>
      </c>
      <c r="J181" s="1161" t="s">
        <v>49</v>
      </c>
      <c r="K181" s="1162"/>
      <c r="L181" s="1162"/>
      <c r="M181" s="1163"/>
      <c r="N181" s="544"/>
      <c r="O181" s="544"/>
      <c r="P181" s="544"/>
      <c r="Q181" s="544"/>
      <c r="R181" s="544"/>
    </row>
    <row r="182" spans="1:18" ht="12.75">
      <c r="A182" s="74"/>
      <c r="B182" s="67" t="s">
        <v>10</v>
      </c>
      <c r="C182" s="131" t="s">
        <v>37</v>
      </c>
      <c r="D182" s="78" t="s">
        <v>2</v>
      </c>
      <c r="E182" s="17" t="s">
        <v>43</v>
      </c>
      <c r="F182" s="81" t="s">
        <v>22</v>
      </c>
      <c r="G182" s="93" t="s">
        <v>47</v>
      </c>
      <c r="H182" s="7" t="s">
        <v>45</v>
      </c>
      <c r="I182" s="76" t="s">
        <v>40</v>
      </c>
      <c r="J182" s="166" t="s">
        <v>2</v>
      </c>
      <c r="K182" s="1116" t="s">
        <v>50</v>
      </c>
      <c r="L182" s="1116"/>
      <c r="M182" s="70" t="s">
        <v>152</v>
      </c>
      <c r="N182" s="544"/>
      <c r="O182" s="544"/>
      <c r="P182" s="544"/>
      <c r="Q182" s="544"/>
      <c r="R182" s="544"/>
    </row>
    <row r="183" spans="1:18" ht="12.75">
      <c r="A183" s="4"/>
      <c r="B183" s="67" t="s">
        <v>3</v>
      </c>
      <c r="C183" s="80"/>
      <c r="D183" s="55"/>
      <c r="E183" s="17" t="s">
        <v>11</v>
      </c>
      <c r="F183" s="38" t="s">
        <v>28</v>
      </c>
      <c r="G183" s="94" t="s">
        <v>68</v>
      </c>
      <c r="H183" s="7"/>
      <c r="I183" s="77" t="s">
        <v>41</v>
      </c>
      <c r="J183" s="86"/>
      <c r="K183" s="84" t="s">
        <v>12</v>
      </c>
      <c r="L183" s="125" t="s">
        <v>13</v>
      </c>
      <c r="M183" s="79"/>
      <c r="N183" s="544"/>
      <c r="O183" s="544"/>
      <c r="P183" s="544"/>
      <c r="Q183" s="544"/>
      <c r="R183" s="544"/>
    </row>
    <row r="184" spans="1:18" ht="12.75">
      <c r="A184" s="55"/>
      <c r="B184" s="67"/>
      <c r="C184" s="6"/>
      <c r="D184" s="55"/>
      <c r="E184" s="17" t="s">
        <v>38</v>
      </c>
      <c r="F184" s="68" t="s">
        <v>23</v>
      </c>
      <c r="G184" s="85" t="s">
        <v>69</v>
      </c>
      <c r="H184" s="6"/>
      <c r="I184" s="76" t="s">
        <v>42</v>
      </c>
      <c r="J184" s="87"/>
      <c r="K184" s="52"/>
      <c r="L184" s="95"/>
      <c r="M184" s="39"/>
      <c r="N184" s="544"/>
      <c r="O184" s="544"/>
      <c r="P184" s="544"/>
      <c r="Q184" s="544"/>
      <c r="R184" s="544"/>
    </row>
    <row r="185" spans="1:18" ht="12.75">
      <c r="A185" s="55"/>
      <c r="B185" s="56"/>
      <c r="C185" s="37"/>
      <c r="D185" s="55"/>
      <c r="E185" s="17" t="s">
        <v>44</v>
      </c>
      <c r="F185" s="68"/>
      <c r="G185" s="85" t="s">
        <v>26</v>
      </c>
      <c r="H185" s="8"/>
      <c r="I185" s="55" t="s">
        <v>70</v>
      </c>
      <c r="J185" s="26"/>
      <c r="K185" s="52"/>
      <c r="L185" s="16"/>
      <c r="M185" s="27"/>
      <c r="N185" s="544"/>
      <c r="O185" s="544"/>
      <c r="P185" s="544"/>
      <c r="Q185" s="544"/>
      <c r="R185" s="544"/>
    </row>
    <row r="186" spans="1:18" ht="12.75">
      <c r="A186" s="55"/>
      <c r="B186" s="56"/>
      <c r="C186" s="37"/>
      <c r="D186" s="55"/>
      <c r="E186" s="17"/>
      <c r="F186" s="68"/>
      <c r="G186" s="85"/>
      <c r="H186" s="8"/>
      <c r="I186" s="55"/>
      <c r="J186" s="26"/>
      <c r="K186" s="52"/>
      <c r="L186" s="16"/>
      <c r="M186" s="27"/>
      <c r="N186" s="544"/>
      <c r="O186" s="544"/>
      <c r="P186" s="544"/>
      <c r="Q186" s="544"/>
      <c r="R186" s="544"/>
    </row>
    <row r="187" spans="1:18" ht="13.5" thickBot="1">
      <c r="A187" s="10"/>
      <c r="B187" s="43"/>
      <c r="C187" s="11"/>
      <c r="D187" s="10"/>
      <c r="E187" s="69"/>
      <c r="F187" s="82"/>
      <c r="G187" s="69"/>
      <c r="H187" s="11"/>
      <c r="I187" s="10"/>
      <c r="J187" s="28"/>
      <c r="K187" s="53"/>
      <c r="L187" s="23"/>
      <c r="M187" s="29"/>
      <c r="N187" s="544"/>
      <c r="O187" s="544"/>
      <c r="P187" s="544"/>
      <c r="Q187" s="544"/>
      <c r="R187" s="544"/>
    </row>
    <row r="188" spans="1:18" ht="13.5" thickBot="1">
      <c r="A188" s="10"/>
      <c r="B188" s="22" t="s">
        <v>36</v>
      </c>
      <c r="C188" s="36"/>
      <c r="D188" s="11"/>
      <c r="E188" s="11"/>
      <c r="F188" s="11"/>
      <c r="G188" s="11"/>
      <c r="H188" s="11"/>
      <c r="I188" s="11"/>
      <c r="J188" s="11"/>
      <c r="K188" s="11"/>
      <c r="L188" s="11"/>
      <c r="M188" s="12"/>
      <c r="N188" s="544"/>
      <c r="O188" s="544"/>
      <c r="P188" s="544"/>
      <c r="Q188" s="544"/>
      <c r="R188" s="544"/>
    </row>
    <row r="189" spans="1:18" s="396" customFormat="1" ht="13.5" thickBot="1">
      <c r="A189" s="421" t="s">
        <v>5</v>
      </c>
      <c r="B189" s="401" t="s">
        <v>188</v>
      </c>
      <c r="C189" s="401"/>
      <c r="D189" s="422"/>
      <c r="E189" s="422"/>
      <c r="F189" s="422"/>
      <c r="G189" s="422"/>
      <c r="H189" s="422"/>
      <c r="I189" s="422"/>
      <c r="J189" s="422"/>
      <c r="K189" s="422"/>
      <c r="L189" s="422"/>
      <c r="M189" s="423"/>
      <c r="N189" s="544"/>
      <c r="O189" s="544"/>
      <c r="P189" s="544"/>
      <c r="Q189" s="544"/>
      <c r="R189" s="544"/>
    </row>
    <row r="190" spans="1:18" s="396" customFormat="1" ht="13.5" thickBot="1">
      <c r="A190" s="406" t="s">
        <v>6</v>
      </c>
      <c r="B190" s="407" t="s">
        <v>189</v>
      </c>
      <c r="C190" s="407"/>
      <c r="D190" s="407"/>
      <c r="E190" s="407"/>
      <c r="F190" s="411"/>
      <c r="G190" s="411"/>
      <c r="H190" s="411"/>
      <c r="I190" s="411"/>
      <c r="J190" s="411"/>
      <c r="K190" s="411"/>
      <c r="L190" s="411"/>
      <c r="M190" s="410"/>
      <c r="N190" s="544"/>
      <c r="O190" s="544"/>
      <c r="P190" s="544"/>
      <c r="Q190" s="544"/>
      <c r="R190" s="544"/>
    </row>
    <row r="191" spans="1:18" ht="12.75">
      <c r="A191" s="254">
        <v>1</v>
      </c>
      <c r="B191" s="180" t="s">
        <v>94</v>
      </c>
      <c r="C191" s="176" t="s">
        <v>8</v>
      </c>
      <c r="D191" s="189">
        <v>6</v>
      </c>
      <c r="E191" s="190">
        <v>2</v>
      </c>
      <c r="F191" s="191">
        <v>4</v>
      </c>
      <c r="G191" s="191">
        <v>3</v>
      </c>
      <c r="H191" s="188" t="s">
        <v>176</v>
      </c>
      <c r="I191" s="182" t="s">
        <v>27</v>
      </c>
      <c r="J191" s="240">
        <v>30</v>
      </c>
      <c r="K191" s="329"/>
      <c r="L191" s="294">
        <v>30</v>
      </c>
      <c r="M191" s="32"/>
      <c r="N191" s="544"/>
      <c r="O191" s="544"/>
      <c r="P191" s="544"/>
      <c r="Q191" s="544"/>
      <c r="R191" s="544"/>
    </row>
    <row r="192" spans="1:18" ht="13.5" thickBot="1">
      <c r="A192" s="246">
        <v>2</v>
      </c>
      <c r="B192" s="181" t="s">
        <v>165</v>
      </c>
      <c r="C192" s="184" t="s">
        <v>8</v>
      </c>
      <c r="D192" s="186">
        <v>3</v>
      </c>
      <c r="E192" s="187">
        <v>1</v>
      </c>
      <c r="F192" s="187">
        <v>2</v>
      </c>
      <c r="G192" s="188">
        <v>1</v>
      </c>
      <c r="H192" s="191" t="s">
        <v>93</v>
      </c>
      <c r="I192" s="183" t="s">
        <v>27</v>
      </c>
      <c r="J192" s="248">
        <v>15</v>
      </c>
      <c r="K192" s="217"/>
      <c r="L192" s="175">
        <v>15</v>
      </c>
      <c r="M192" s="21"/>
      <c r="N192" s="544"/>
      <c r="O192" s="544"/>
      <c r="P192" s="544"/>
      <c r="Q192" s="544"/>
      <c r="R192" s="544"/>
    </row>
    <row r="193" spans="1:18" s="440" customFormat="1" ht="13.5" thickBot="1">
      <c r="A193" s="474"/>
      <c r="B193" s="473" t="s">
        <v>73</v>
      </c>
      <c r="C193" s="474"/>
      <c r="D193" s="475">
        <f>SUM(D191:D192)</f>
        <v>9</v>
      </c>
      <c r="E193" s="476">
        <f>SUM(E191:E192)</f>
        <v>3</v>
      </c>
      <c r="F193" s="439">
        <f>SUM(F191:F192)</f>
        <v>6</v>
      </c>
      <c r="G193" s="439">
        <f>SUM(G191:G192)</f>
        <v>4</v>
      </c>
      <c r="H193" s="477" t="s">
        <v>61</v>
      </c>
      <c r="I193" s="478" t="s">
        <v>61</v>
      </c>
      <c r="J193" s="457">
        <f>SUM(J191:J192)</f>
        <v>45</v>
      </c>
      <c r="K193" s="435"/>
      <c r="L193" s="435">
        <f>SUM(L191:L192)</f>
        <v>45</v>
      </c>
      <c r="M193" s="458"/>
      <c r="N193" s="544"/>
      <c r="O193" s="544"/>
      <c r="P193" s="544"/>
      <c r="Q193" s="544"/>
      <c r="R193" s="544"/>
    </row>
    <row r="194" spans="1:18" s="440" customFormat="1" ht="12.75">
      <c r="A194" s="518"/>
      <c r="B194" s="517" t="s">
        <v>168</v>
      </c>
      <c r="C194" s="518"/>
      <c r="D194" s="642">
        <f>SUM(G193)</f>
        <v>4</v>
      </c>
      <c r="E194" s="519"/>
      <c r="F194" s="520"/>
      <c r="G194" s="520"/>
      <c r="H194" s="521" t="s">
        <v>61</v>
      </c>
      <c r="I194" s="522" t="s">
        <v>61</v>
      </c>
      <c r="J194" s="523"/>
      <c r="K194" s="561"/>
      <c r="L194" s="561"/>
      <c r="M194" s="466"/>
      <c r="N194" s="544"/>
      <c r="O194" s="544"/>
      <c r="P194" s="544"/>
      <c r="Q194" s="544"/>
      <c r="R194" s="544"/>
    </row>
    <row r="195" spans="1:18" s="440" customFormat="1" ht="13.5" thickBot="1">
      <c r="A195" s="647"/>
      <c r="B195" s="524" t="s">
        <v>169</v>
      </c>
      <c r="C195" s="525"/>
      <c r="D195" s="526"/>
      <c r="E195" s="526"/>
      <c r="F195" s="526"/>
      <c r="G195" s="526"/>
      <c r="H195" s="526" t="s">
        <v>61</v>
      </c>
      <c r="I195" s="527" t="s">
        <v>61</v>
      </c>
      <c r="J195" s="528"/>
      <c r="K195" s="679"/>
      <c r="L195" s="679"/>
      <c r="M195" s="471"/>
      <c r="N195" s="544"/>
      <c r="O195" s="544"/>
      <c r="P195" s="544"/>
      <c r="Q195" s="544"/>
      <c r="R195" s="544"/>
    </row>
    <row r="196" spans="1:18" s="396" customFormat="1" ht="13.5" thickBot="1">
      <c r="A196" s="626" t="s">
        <v>7</v>
      </c>
      <c r="B196" s="424" t="s">
        <v>190</v>
      </c>
      <c r="C196" s="424"/>
      <c r="D196" s="408"/>
      <c r="E196" s="408"/>
      <c r="F196" s="408"/>
      <c r="G196" s="510"/>
      <c r="H196" s="408"/>
      <c r="I196" s="408"/>
      <c r="J196" s="408"/>
      <c r="K196" s="411"/>
      <c r="L196" s="411"/>
      <c r="M196" s="410"/>
      <c r="N196" s="544"/>
      <c r="O196" s="544"/>
      <c r="P196" s="544"/>
      <c r="Q196" s="544"/>
      <c r="R196" s="544"/>
    </row>
    <row r="197" spans="1:18" s="396" customFormat="1" ht="13.5" thickBot="1">
      <c r="A197" s="626" t="s">
        <v>8</v>
      </c>
      <c r="B197" s="424" t="s">
        <v>191</v>
      </c>
      <c r="C197" s="424"/>
      <c r="D197" s="408"/>
      <c r="E197" s="408"/>
      <c r="F197" s="408"/>
      <c r="G197" s="510"/>
      <c r="H197" s="408"/>
      <c r="I197" s="408"/>
      <c r="J197" s="408"/>
      <c r="K197" s="411"/>
      <c r="L197" s="411"/>
      <c r="M197" s="410"/>
      <c r="N197" s="544"/>
      <c r="O197" s="544"/>
      <c r="P197" s="544"/>
      <c r="Q197" s="544"/>
      <c r="R197" s="544"/>
    </row>
    <row r="198" spans="1:18" ht="12.75">
      <c r="A198" s="254">
        <v>1</v>
      </c>
      <c r="B198" s="180" t="s">
        <v>227</v>
      </c>
      <c r="C198" s="176" t="s">
        <v>8</v>
      </c>
      <c r="D198" s="189">
        <v>3</v>
      </c>
      <c r="E198" s="190">
        <v>1</v>
      </c>
      <c r="F198" s="191">
        <v>2</v>
      </c>
      <c r="G198" s="191">
        <v>0.5</v>
      </c>
      <c r="H198" s="188" t="s">
        <v>100</v>
      </c>
      <c r="I198" s="182" t="s">
        <v>35</v>
      </c>
      <c r="J198" s="176">
        <v>15</v>
      </c>
      <c r="K198" s="172">
        <v>15</v>
      </c>
      <c r="L198" s="172"/>
      <c r="M198" s="48"/>
      <c r="N198" s="544"/>
      <c r="O198" s="544"/>
      <c r="P198" s="544"/>
      <c r="Q198" s="544"/>
      <c r="R198" s="544"/>
    </row>
    <row r="199" spans="1:18" ht="12.75">
      <c r="A199" s="246">
        <v>2</v>
      </c>
      <c r="B199" s="181" t="s">
        <v>229</v>
      </c>
      <c r="C199" s="184" t="s">
        <v>8</v>
      </c>
      <c r="D199" s="186">
        <v>3</v>
      </c>
      <c r="E199" s="361">
        <v>1</v>
      </c>
      <c r="F199" s="188">
        <v>2</v>
      </c>
      <c r="G199" s="188">
        <v>1</v>
      </c>
      <c r="H199" s="188" t="s">
        <v>93</v>
      </c>
      <c r="I199" s="183" t="s">
        <v>35</v>
      </c>
      <c r="J199" s="248">
        <v>15</v>
      </c>
      <c r="K199" s="175"/>
      <c r="L199" s="175">
        <v>15</v>
      </c>
      <c r="M199" s="21"/>
      <c r="N199" s="544"/>
      <c r="O199" s="544"/>
      <c r="P199" s="544"/>
      <c r="Q199" s="544"/>
      <c r="R199" s="544"/>
    </row>
    <row r="200" spans="1:18" ht="12.75">
      <c r="A200" s="254">
        <v>3</v>
      </c>
      <c r="B200" s="180" t="s">
        <v>228</v>
      </c>
      <c r="C200" s="176" t="s">
        <v>8</v>
      </c>
      <c r="D200" s="189">
        <v>3</v>
      </c>
      <c r="E200" s="190">
        <v>1</v>
      </c>
      <c r="F200" s="191">
        <v>2</v>
      </c>
      <c r="G200" s="191">
        <v>1</v>
      </c>
      <c r="H200" s="188" t="s">
        <v>93</v>
      </c>
      <c r="I200" s="182" t="s">
        <v>35</v>
      </c>
      <c r="J200" s="176">
        <v>15</v>
      </c>
      <c r="K200" s="172"/>
      <c r="L200" s="172">
        <v>15</v>
      </c>
      <c r="M200" s="48"/>
      <c r="N200" s="544"/>
      <c r="O200" s="544"/>
      <c r="P200" s="544"/>
      <c r="Q200" s="544"/>
      <c r="R200" s="544"/>
    </row>
    <row r="201" spans="1:18" ht="13.5" thickBot="1">
      <c r="A201" s="254">
        <v>4</v>
      </c>
      <c r="B201" s="180" t="s">
        <v>130</v>
      </c>
      <c r="C201" s="176" t="s">
        <v>8</v>
      </c>
      <c r="D201" s="189">
        <v>12</v>
      </c>
      <c r="E201" s="190">
        <v>1</v>
      </c>
      <c r="F201" s="191">
        <v>11</v>
      </c>
      <c r="G201" s="191">
        <v>1</v>
      </c>
      <c r="H201" s="188" t="s">
        <v>93</v>
      </c>
      <c r="I201" s="182" t="s">
        <v>35</v>
      </c>
      <c r="J201" s="176">
        <v>15</v>
      </c>
      <c r="K201" s="172"/>
      <c r="L201" s="172">
        <v>15</v>
      </c>
      <c r="M201" s="48"/>
      <c r="N201" s="544"/>
      <c r="O201" s="544"/>
      <c r="P201" s="544"/>
      <c r="Q201" s="544"/>
      <c r="R201" s="544"/>
    </row>
    <row r="202" spans="1:18" s="440" customFormat="1" ht="13.5" thickBot="1">
      <c r="A202" s="474"/>
      <c r="B202" s="473" t="s">
        <v>73</v>
      </c>
      <c r="C202" s="474"/>
      <c r="D202" s="475">
        <f>SUM(D198:D201)</f>
        <v>21</v>
      </c>
      <c r="E202" s="476">
        <f>SUM(E198:E201)</f>
        <v>4</v>
      </c>
      <c r="F202" s="439">
        <f>SUM(F198:F201)</f>
        <v>17</v>
      </c>
      <c r="G202" s="439">
        <f>SUM(G198:G201)</f>
        <v>3.5</v>
      </c>
      <c r="H202" s="477" t="s">
        <v>61</v>
      </c>
      <c r="I202" s="478" t="s">
        <v>61</v>
      </c>
      <c r="J202" s="438">
        <f>SUM(J198:J201)</f>
        <v>60</v>
      </c>
      <c r="K202" s="435">
        <f>SUM(K198:K201)</f>
        <v>15</v>
      </c>
      <c r="L202" s="435">
        <f>SUM(L198:L201)</f>
        <v>45</v>
      </c>
      <c r="M202" s="458"/>
      <c r="N202" s="544"/>
      <c r="O202" s="544"/>
      <c r="P202" s="544"/>
      <c r="Q202" s="544"/>
      <c r="R202" s="544"/>
    </row>
    <row r="203" spans="1:18" s="440" customFormat="1" ht="12.75">
      <c r="A203" s="480"/>
      <c r="B203" s="479" t="s">
        <v>168</v>
      </c>
      <c r="C203" s="480"/>
      <c r="D203" s="789">
        <f>SUM(G202)</f>
        <v>3.5</v>
      </c>
      <c r="E203" s="481"/>
      <c r="F203" s="482"/>
      <c r="G203" s="482"/>
      <c r="H203" s="483" t="s">
        <v>61</v>
      </c>
      <c r="I203" s="484" t="s">
        <v>61</v>
      </c>
      <c r="J203" s="485"/>
      <c r="K203" s="614"/>
      <c r="L203" s="614"/>
      <c r="M203" s="448"/>
      <c r="N203" s="544"/>
      <c r="O203" s="544"/>
      <c r="P203" s="544"/>
      <c r="Q203" s="544"/>
      <c r="R203" s="544"/>
    </row>
    <row r="204" spans="1:18" s="440" customFormat="1" ht="13.5" thickBot="1">
      <c r="A204" s="893"/>
      <c r="B204" s="894" t="s">
        <v>169</v>
      </c>
      <c r="C204" s="893"/>
      <c r="D204" s="898">
        <v>21</v>
      </c>
      <c r="E204" s="896"/>
      <c r="F204" s="526"/>
      <c r="G204" s="526"/>
      <c r="H204" s="526" t="s">
        <v>61</v>
      </c>
      <c r="I204" s="527" t="s">
        <v>61</v>
      </c>
      <c r="J204" s="899">
        <v>60</v>
      </c>
      <c r="K204" s="526"/>
      <c r="L204" s="526"/>
      <c r="M204" s="471"/>
      <c r="N204" s="544"/>
      <c r="O204" s="544"/>
      <c r="P204" s="544"/>
      <c r="Q204" s="544"/>
      <c r="R204" s="544"/>
    </row>
    <row r="205" spans="1:18" s="396" customFormat="1" ht="13.5" thickBot="1">
      <c r="A205" s="626" t="s">
        <v>56</v>
      </c>
      <c r="B205" s="424" t="s">
        <v>192</v>
      </c>
      <c r="C205" s="424"/>
      <c r="D205" s="408"/>
      <c r="E205" s="408"/>
      <c r="F205" s="408"/>
      <c r="G205" s="510"/>
      <c r="H205" s="408"/>
      <c r="I205" s="408"/>
      <c r="J205" s="408"/>
      <c r="K205" s="408"/>
      <c r="L205" s="408"/>
      <c r="M205" s="410"/>
      <c r="N205" s="544"/>
      <c r="O205" s="544"/>
      <c r="P205" s="544"/>
      <c r="Q205" s="544"/>
      <c r="R205" s="544"/>
    </row>
    <row r="206" spans="1:18" s="396" customFormat="1" ht="13.5" thickBot="1">
      <c r="A206" s="626" t="s">
        <v>57</v>
      </c>
      <c r="B206" s="424" t="s">
        <v>9</v>
      </c>
      <c r="C206" s="424"/>
      <c r="D206" s="408"/>
      <c r="E206" s="408"/>
      <c r="F206" s="408"/>
      <c r="G206" s="510"/>
      <c r="H206" s="408"/>
      <c r="I206" s="408"/>
      <c r="J206" s="408"/>
      <c r="K206" s="408"/>
      <c r="L206" s="408"/>
      <c r="M206" s="410"/>
      <c r="N206" s="544"/>
      <c r="O206" s="544"/>
      <c r="P206" s="544"/>
      <c r="Q206" s="544"/>
      <c r="R206" s="544"/>
    </row>
    <row r="207" spans="1:18" s="396" customFormat="1" ht="13.5" thickBot="1">
      <c r="A207" s="620" t="s">
        <v>58</v>
      </c>
      <c r="B207" s="633"/>
      <c r="C207" s="644"/>
      <c r="D207" s="395"/>
      <c r="E207" s="634"/>
      <c r="F207" s="635"/>
      <c r="G207" s="635"/>
      <c r="H207" s="635" t="s">
        <v>61</v>
      </c>
      <c r="I207" s="635" t="s">
        <v>61</v>
      </c>
      <c r="J207" s="636"/>
      <c r="K207" s="635"/>
      <c r="L207" s="531"/>
      <c r="M207" s="657"/>
      <c r="N207" s="544"/>
      <c r="O207" s="544"/>
      <c r="P207" s="544"/>
      <c r="Q207" s="544"/>
      <c r="R207" s="544"/>
    </row>
    <row r="208" spans="1:18" s="380" customFormat="1" ht="13.5" thickBot="1">
      <c r="A208" s="1126" t="s">
        <v>236</v>
      </c>
      <c r="B208" s="1127"/>
      <c r="C208" s="639"/>
      <c r="D208" s="540">
        <f>SUM(D202,D193)</f>
        <v>30</v>
      </c>
      <c r="E208" s="384">
        <f>SUM(E202,E193)</f>
        <v>7</v>
      </c>
      <c r="F208" s="384">
        <f>SUM(F193,F202)</f>
        <v>23</v>
      </c>
      <c r="G208" s="384">
        <f>SUM(G202,G193)</f>
        <v>7.5</v>
      </c>
      <c r="H208" s="542"/>
      <c r="I208" s="541"/>
      <c r="J208" s="420">
        <f>SUM(J202,J193)</f>
        <v>105</v>
      </c>
      <c r="K208" s="384">
        <f>SUM(K202)</f>
        <v>15</v>
      </c>
      <c r="L208" s="385">
        <f>SUM(L193,L202)</f>
        <v>90</v>
      </c>
      <c r="M208" s="494"/>
      <c r="N208" s="544"/>
      <c r="O208" s="544"/>
      <c r="P208" s="544"/>
      <c r="Q208" s="544"/>
      <c r="R208" s="544"/>
    </row>
    <row r="209" spans="1:18" ht="12.75">
      <c r="A209" s="371"/>
      <c r="B209" s="372"/>
      <c r="C209" s="210"/>
      <c r="D209" s="210"/>
      <c r="E209" s="210"/>
      <c r="F209" s="210"/>
      <c r="G209" s="215"/>
      <c r="H209" s="211"/>
      <c r="I209" s="211"/>
      <c r="J209" s="211"/>
      <c r="K209" s="211"/>
      <c r="L209" s="211"/>
      <c r="M209" s="9"/>
      <c r="N209" s="544"/>
      <c r="O209" s="544"/>
      <c r="P209" s="544"/>
      <c r="Q209" s="544"/>
      <c r="R209" s="544"/>
    </row>
    <row r="210" spans="1:18" ht="13.5" thickBot="1">
      <c r="A210" s="371"/>
      <c r="B210" s="372"/>
      <c r="C210" s="210"/>
      <c r="D210" s="210"/>
      <c r="E210" s="210"/>
      <c r="F210" s="210"/>
      <c r="G210" s="215"/>
      <c r="H210" s="211"/>
      <c r="I210" s="211"/>
      <c r="J210" s="211"/>
      <c r="K210" s="211"/>
      <c r="L210" s="211"/>
      <c r="M210" s="9"/>
      <c r="N210" s="544"/>
      <c r="O210" s="544"/>
      <c r="P210" s="544"/>
      <c r="Q210" s="544"/>
      <c r="R210" s="544"/>
    </row>
    <row r="211" spans="1:18" s="380" customFormat="1" ht="13.5" thickBot="1">
      <c r="A211" s="1117" t="s">
        <v>111</v>
      </c>
      <c r="B211" s="1118"/>
      <c r="C211" s="667" t="s">
        <v>61</v>
      </c>
      <c r="D211" s="540">
        <f>SUM(D162,D208)</f>
        <v>60</v>
      </c>
      <c r="E211" s="384">
        <f>SUM(E162,E208)</f>
        <v>15</v>
      </c>
      <c r="F211" s="384">
        <f>SUM(F162,F208)</f>
        <v>45</v>
      </c>
      <c r="G211" s="384">
        <f>SUM(G208,G162)</f>
        <v>18.5</v>
      </c>
      <c r="H211" s="542"/>
      <c r="I211" s="640"/>
      <c r="J211" s="624">
        <f>SUM(J162,J208)</f>
        <v>240</v>
      </c>
      <c r="K211" s="385">
        <f>SUM(K162,K208)</f>
        <v>45</v>
      </c>
      <c r="L211" s="385">
        <f>SUM(L162,L208)</f>
        <v>195</v>
      </c>
      <c r="M211" s="652"/>
      <c r="N211" s="544"/>
      <c r="O211" s="544"/>
      <c r="P211" s="544"/>
      <c r="Q211" s="544"/>
      <c r="R211" s="544"/>
    </row>
    <row r="212" spans="1:13" s="544" customFormat="1" ht="12.75">
      <c r="A212" s="737"/>
      <c r="B212" s="737"/>
      <c r="C212" s="738"/>
      <c r="D212" s="738"/>
      <c r="E212" s="738"/>
      <c r="F212" s="738"/>
      <c r="G212" s="738"/>
      <c r="H212" s="738"/>
      <c r="I212" s="738"/>
      <c r="J212" s="738"/>
      <c r="K212" s="738"/>
      <c r="L212" s="738"/>
      <c r="M212" s="707"/>
    </row>
    <row r="213" spans="1:13" s="544" customFormat="1" ht="12.75">
      <c r="A213" s="737"/>
      <c r="B213" s="737"/>
      <c r="C213" s="738"/>
      <c r="D213" s="738"/>
      <c r="E213" s="738"/>
      <c r="F213" s="738"/>
      <c r="G213" s="738"/>
      <c r="H213" s="738"/>
      <c r="I213" s="738"/>
      <c r="J213" s="738"/>
      <c r="K213" s="738"/>
      <c r="L213" s="738"/>
      <c r="M213" s="707"/>
    </row>
    <row r="214" spans="1:13" s="544" customFormat="1" ht="12.75">
      <c r="A214" s="737"/>
      <c r="B214" s="737"/>
      <c r="C214" s="738"/>
      <c r="D214" s="738"/>
      <c r="E214" s="738"/>
      <c r="F214" s="738"/>
      <c r="G214" s="738"/>
      <c r="H214" s="738"/>
      <c r="I214" s="738"/>
      <c r="J214" s="738"/>
      <c r="K214" s="738"/>
      <c r="L214" s="738"/>
      <c r="M214" s="707"/>
    </row>
    <row r="215" spans="1:13" s="544" customFormat="1" ht="12.75">
      <c r="A215" s="739" t="s">
        <v>220</v>
      </c>
      <c r="B215" s="740"/>
      <c r="C215" s="739"/>
      <c r="D215" s="739"/>
      <c r="E215" s="739"/>
      <c r="F215" s="739"/>
      <c r="G215" s="738"/>
      <c r="H215" s="738"/>
      <c r="I215" s="738"/>
      <c r="J215" s="738"/>
      <c r="K215" s="738"/>
      <c r="L215" s="738"/>
      <c r="M215" s="707"/>
    </row>
    <row r="216" spans="1:13" s="544" customFormat="1" ht="12.75">
      <c r="A216" s="739" t="s">
        <v>225</v>
      </c>
      <c r="B216" s="740"/>
      <c r="C216" s="739"/>
      <c r="D216" s="739"/>
      <c r="E216" s="739"/>
      <c r="F216" s="739"/>
      <c r="G216" s="738"/>
      <c r="H216" s="738"/>
      <c r="I216" s="738"/>
      <c r="J216" s="738"/>
      <c r="K216" s="738"/>
      <c r="L216" s="738"/>
      <c r="M216" s="707"/>
    </row>
    <row r="217" spans="1:13" s="544" customFormat="1" ht="12.75">
      <c r="A217" s="739" t="s">
        <v>206</v>
      </c>
      <c r="B217" s="740"/>
      <c r="C217" s="739"/>
      <c r="D217" s="739"/>
      <c r="E217" s="739"/>
      <c r="F217" s="739"/>
      <c r="G217" s="738"/>
      <c r="H217" s="738"/>
      <c r="I217" s="738"/>
      <c r="J217" s="738"/>
      <c r="K217" s="738"/>
      <c r="L217" s="738"/>
      <c r="M217" s="707"/>
    </row>
    <row r="218" spans="1:13" s="544" customFormat="1" ht="12.75">
      <c r="A218" s="739" t="s">
        <v>218</v>
      </c>
      <c r="B218" s="740"/>
      <c r="C218" s="739"/>
      <c r="D218" s="739"/>
      <c r="E218" s="739"/>
      <c r="F218" s="739"/>
      <c r="G218" s="738"/>
      <c r="H218" s="738"/>
      <c r="I218" s="738"/>
      <c r="J218" s="738"/>
      <c r="K218" s="738"/>
      <c r="L218" s="738"/>
      <c r="M218" s="707"/>
    </row>
    <row r="219" spans="1:13" s="544" customFormat="1" ht="12.75">
      <c r="A219" s="737"/>
      <c r="B219" s="737"/>
      <c r="C219" s="738"/>
      <c r="D219" s="738"/>
      <c r="E219" s="738"/>
      <c r="F219" s="738"/>
      <c r="G219" s="738"/>
      <c r="H219" s="738"/>
      <c r="I219" s="738"/>
      <c r="J219" s="738"/>
      <c r="K219" s="738"/>
      <c r="L219" s="738"/>
      <c r="M219" s="707"/>
    </row>
    <row r="220" spans="1:13" s="544" customFormat="1" ht="16.5" thickBot="1">
      <c r="A220" s="721"/>
      <c r="B220" s="1157" t="s">
        <v>63</v>
      </c>
      <c r="C220" s="1157"/>
      <c r="D220" s="1157"/>
      <c r="E220" s="1157"/>
      <c r="F220" s="721"/>
      <c r="G220" s="707"/>
      <c r="H220" s="707"/>
      <c r="I220" s="707"/>
      <c r="J220" s="707"/>
      <c r="K220" s="707"/>
      <c r="L220" s="707"/>
      <c r="M220" s="707"/>
    </row>
    <row r="221" spans="1:18" ht="12.75">
      <c r="A221" s="65" t="s">
        <v>0</v>
      </c>
      <c r="B221" s="66"/>
      <c r="C221" s="73"/>
      <c r="D221" s="1111" t="s">
        <v>46</v>
      </c>
      <c r="E221" s="1112"/>
      <c r="F221" s="1112"/>
      <c r="G221" s="96" t="s">
        <v>34</v>
      </c>
      <c r="H221" s="3"/>
      <c r="I221" s="75"/>
      <c r="J221" s="1161" t="s">
        <v>49</v>
      </c>
      <c r="K221" s="1162"/>
      <c r="L221" s="1162"/>
      <c r="M221" s="1163"/>
      <c r="N221" s="544"/>
      <c r="O221" s="544"/>
      <c r="P221" s="544"/>
      <c r="Q221" s="544"/>
      <c r="R221" s="544"/>
    </row>
    <row r="222" spans="1:18" ht="12.75">
      <c r="A222" s="74"/>
      <c r="B222" s="67" t="s">
        <v>10</v>
      </c>
      <c r="C222" s="80" t="s">
        <v>59</v>
      </c>
      <c r="D222" s="78" t="s">
        <v>2</v>
      </c>
      <c r="E222" s="17" t="s">
        <v>43</v>
      </c>
      <c r="F222" s="81" t="s">
        <v>22</v>
      </c>
      <c r="G222" s="93" t="s">
        <v>47</v>
      </c>
      <c r="H222" s="7" t="s">
        <v>60</v>
      </c>
      <c r="I222" s="100" t="s">
        <v>59</v>
      </c>
      <c r="J222" s="166" t="s">
        <v>2</v>
      </c>
      <c r="K222" s="1116" t="s">
        <v>50</v>
      </c>
      <c r="L222" s="1116"/>
      <c r="M222" s="70" t="s">
        <v>152</v>
      </c>
      <c r="N222" s="544"/>
      <c r="O222" s="544"/>
      <c r="P222" s="544"/>
      <c r="Q222" s="544"/>
      <c r="R222" s="544"/>
    </row>
    <row r="223" spans="1:18" ht="12.75">
      <c r="A223" s="4"/>
      <c r="B223" s="67" t="s">
        <v>3</v>
      </c>
      <c r="C223" s="80"/>
      <c r="D223" s="55"/>
      <c r="E223" s="17" t="s">
        <v>11</v>
      </c>
      <c r="F223" s="38" t="s">
        <v>28</v>
      </c>
      <c r="G223" s="94" t="s">
        <v>72</v>
      </c>
      <c r="H223" s="7"/>
      <c r="I223" s="77"/>
      <c r="J223" s="86"/>
      <c r="K223" s="117" t="s">
        <v>12</v>
      </c>
      <c r="L223" s="127" t="s">
        <v>13</v>
      </c>
      <c r="M223" s="79"/>
      <c r="N223" s="544"/>
      <c r="O223" s="544"/>
      <c r="P223" s="544"/>
      <c r="Q223" s="544"/>
      <c r="R223" s="544"/>
    </row>
    <row r="224" spans="1:18" ht="12.75">
      <c r="A224" s="55"/>
      <c r="B224" s="67"/>
      <c r="C224" s="6"/>
      <c r="D224" s="55"/>
      <c r="E224" s="17" t="s">
        <v>38</v>
      </c>
      <c r="F224" s="68" t="s">
        <v>23</v>
      </c>
      <c r="G224" s="85" t="s">
        <v>25</v>
      </c>
      <c r="H224" s="6"/>
      <c r="I224" s="76"/>
      <c r="J224" s="87"/>
      <c r="K224" s="52"/>
      <c r="L224" s="95"/>
      <c r="M224" s="39"/>
      <c r="N224" s="544"/>
      <c r="O224" s="544"/>
      <c r="P224" s="544"/>
      <c r="Q224" s="544"/>
      <c r="R224" s="544"/>
    </row>
    <row r="225" spans="1:18" ht="12.75">
      <c r="A225" s="55"/>
      <c r="B225" s="56"/>
      <c r="C225" s="37"/>
      <c r="D225" s="55"/>
      <c r="E225" s="17" t="s">
        <v>44</v>
      </c>
      <c r="F225" s="68"/>
      <c r="G225" s="85" t="s">
        <v>26</v>
      </c>
      <c r="H225" s="8"/>
      <c r="I225" s="55"/>
      <c r="J225" s="26"/>
      <c r="K225" s="52"/>
      <c r="L225" s="16"/>
      <c r="M225" s="27"/>
      <c r="N225" s="544"/>
      <c r="O225" s="544"/>
      <c r="P225" s="544"/>
      <c r="Q225" s="544"/>
      <c r="R225" s="544"/>
    </row>
    <row r="226" spans="1:18" ht="12.75">
      <c r="A226" s="55"/>
      <c r="B226" s="56"/>
      <c r="C226" s="37"/>
      <c r="D226" s="55"/>
      <c r="E226" s="17"/>
      <c r="F226" s="68"/>
      <c r="G226" s="85"/>
      <c r="H226" s="8"/>
      <c r="I226" s="55"/>
      <c r="J226" s="26"/>
      <c r="K226" s="52"/>
      <c r="L226" s="16"/>
      <c r="M226" s="27"/>
      <c r="N226" s="544"/>
      <c r="O226" s="544"/>
      <c r="P226" s="544"/>
      <c r="Q226" s="544"/>
      <c r="R226" s="544"/>
    </row>
    <row r="227" spans="1:18" ht="13.5" thickBot="1">
      <c r="A227" s="10"/>
      <c r="B227" s="43"/>
      <c r="C227" s="11"/>
      <c r="D227" s="10"/>
      <c r="E227" s="69"/>
      <c r="F227" s="82"/>
      <c r="G227" s="69"/>
      <c r="H227" s="11"/>
      <c r="I227" s="10"/>
      <c r="J227" s="28"/>
      <c r="K227" s="53"/>
      <c r="L227" s="23"/>
      <c r="M227" s="29"/>
      <c r="N227" s="544"/>
      <c r="O227" s="544"/>
      <c r="P227" s="544"/>
      <c r="Q227" s="544"/>
      <c r="R227" s="544"/>
    </row>
    <row r="228" spans="1:18" s="380" customFormat="1" ht="16.5" thickBot="1">
      <c r="A228" s="1122" t="s">
        <v>76</v>
      </c>
      <c r="B228" s="1123"/>
      <c r="C228" s="603" t="s">
        <v>61</v>
      </c>
      <c r="D228" s="1057">
        <f>SUM(D56,D108,D162,D208)</f>
        <v>120</v>
      </c>
      <c r="E228" s="1051">
        <f>SUM(E56,E108,E162,E208)</f>
        <v>41</v>
      </c>
      <c r="F228" s="419">
        <f>SUM(F56,F108,F162,F208)</f>
        <v>79</v>
      </c>
      <c r="G228" s="1052">
        <f>SUM(G231,G235,G239,G243,G247)</f>
        <v>53</v>
      </c>
      <c r="H228" s="672" t="s">
        <v>61</v>
      </c>
      <c r="I228" s="792" t="s">
        <v>61</v>
      </c>
      <c r="J228" s="793">
        <f>SUM(J56,J108,J162,J208)</f>
        <v>907</v>
      </c>
      <c r="K228" s="699">
        <f>SUM(K56,K108,K162,K208)</f>
        <v>117</v>
      </c>
      <c r="L228" s="699">
        <f>SUM(L56,L108,L162,L208)</f>
        <v>570</v>
      </c>
      <c r="M228" s="498">
        <f>SUM(M56,M111)</f>
        <v>160</v>
      </c>
      <c r="N228" s="544"/>
      <c r="O228" s="544"/>
      <c r="P228" s="544"/>
      <c r="Q228" s="544"/>
      <c r="R228" s="544"/>
    </row>
    <row r="229" spans="1:18" ht="16.5" thickBot="1">
      <c r="A229" s="1136" t="s">
        <v>64</v>
      </c>
      <c r="B229" s="1137"/>
      <c r="C229" s="97"/>
      <c r="D229" s="36"/>
      <c r="E229" s="36"/>
      <c r="F229" s="36"/>
      <c r="G229" s="794"/>
      <c r="H229" s="36"/>
      <c r="I229" s="36"/>
      <c r="J229" s="794"/>
      <c r="K229" s="101"/>
      <c r="L229" s="101"/>
      <c r="M229" s="168"/>
      <c r="N229" s="544"/>
      <c r="O229" s="544"/>
      <c r="P229" s="544"/>
      <c r="Q229" s="544"/>
      <c r="R229" s="544"/>
    </row>
    <row r="230" spans="1:18" s="396" customFormat="1" ht="13.5" thickBot="1">
      <c r="A230" s="545" t="s">
        <v>5</v>
      </c>
      <c r="B230" s="546" t="s">
        <v>188</v>
      </c>
      <c r="C230" s="795"/>
      <c r="D230" s="795"/>
      <c r="E230" s="795"/>
      <c r="F230" s="795"/>
      <c r="G230" s="796"/>
      <c r="H230" s="795"/>
      <c r="I230" s="795"/>
      <c r="J230" s="796"/>
      <c r="K230" s="661"/>
      <c r="L230" s="661"/>
      <c r="M230" s="662"/>
      <c r="N230" s="544"/>
      <c r="O230" s="544"/>
      <c r="P230" s="544"/>
      <c r="Q230" s="544"/>
      <c r="R230" s="544"/>
    </row>
    <row r="231" spans="1:18" ht="13.5" thickBot="1">
      <c r="A231" s="797"/>
      <c r="B231" s="293" t="s">
        <v>73</v>
      </c>
      <c r="C231" s="798" t="s">
        <v>61</v>
      </c>
      <c r="D231" s="433">
        <f>SUM(D24,D82)</f>
        <v>6</v>
      </c>
      <c r="E231" s="799">
        <f>SUM(E24,E82)</f>
        <v>4</v>
      </c>
      <c r="F231" s="435">
        <f>SUM(F24,F82)</f>
        <v>2</v>
      </c>
      <c r="G231" s="956">
        <v>4.5</v>
      </c>
      <c r="H231" s="800" t="s">
        <v>61</v>
      </c>
      <c r="I231" s="800" t="s">
        <v>61</v>
      </c>
      <c r="J231" s="609">
        <f>SUM(J24,J82)</f>
        <v>75</v>
      </c>
      <c r="K231" s="439"/>
      <c r="L231" s="439">
        <f>SUM(L24,L82)</f>
        <v>75</v>
      </c>
      <c r="M231" s="238"/>
      <c r="N231" s="544"/>
      <c r="O231" s="544"/>
      <c r="P231" s="544"/>
      <c r="Q231" s="544"/>
      <c r="R231" s="544"/>
    </row>
    <row r="232" spans="1:18" ht="13.5" thickBot="1">
      <c r="A232" s="801"/>
      <c r="B232" s="802" t="s">
        <v>74</v>
      </c>
      <c r="C232" s="803" t="s">
        <v>61</v>
      </c>
      <c r="D232" s="780">
        <v>4.5</v>
      </c>
      <c r="E232" s="804"/>
      <c r="F232" s="805"/>
      <c r="G232" s="1077"/>
      <c r="H232" s="806" t="s">
        <v>61</v>
      </c>
      <c r="I232" s="806" t="s">
        <v>61</v>
      </c>
      <c r="J232" s="807"/>
      <c r="K232" s="569"/>
      <c r="L232" s="569"/>
      <c r="M232" s="265"/>
      <c r="N232" s="544"/>
      <c r="O232" s="544"/>
      <c r="P232" s="544"/>
      <c r="Q232" s="544"/>
      <c r="R232" s="544"/>
    </row>
    <row r="233" spans="1:18" ht="13.5" thickBot="1">
      <c r="A233" s="808"/>
      <c r="B233" s="136" t="s">
        <v>75</v>
      </c>
      <c r="C233" s="798" t="s">
        <v>61</v>
      </c>
      <c r="D233" s="433">
        <v>4</v>
      </c>
      <c r="E233" s="434"/>
      <c r="F233" s="435"/>
      <c r="G233" s="1078"/>
      <c r="H233" s="800" t="s">
        <v>61</v>
      </c>
      <c r="I233" s="800" t="s">
        <v>61</v>
      </c>
      <c r="J233" s="609">
        <v>60</v>
      </c>
      <c r="K233" s="439"/>
      <c r="L233" s="439"/>
      <c r="M233" s="238"/>
      <c r="N233" s="544"/>
      <c r="O233" s="544"/>
      <c r="P233" s="544"/>
      <c r="Q233" s="544"/>
      <c r="R233" s="544"/>
    </row>
    <row r="234" spans="1:18" s="396" customFormat="1" ht="13.5" thickBot="1">
      <c r="A234" s="406" t="s">
        <v>6</v>
      </c>
      <c r="B234" s="407" t="s">
        <v>189</v>
      </c>
      <c r="C234" s="550"/>
      <c r="D234" s="508"/>
      <c r="E234" s="508"/>
      <c r="F234" s="508"/>
      <c r="G234" s="550"/>
      <c r="H234" s="392"/>
      <c r="I234" s="392"/>
      <c r="J234" s="508"/>
      <c r="K234" s="549"/>
      <c r="L234" s="549"/>
      <c r="M234" s="515"/>
      <c r="N234" s="544"/>
      <c r="O234" s="544"/>
      <c r="P234" s="544"/>
      <c r="Q234" s="544"/>
      <c r="R234" s="544"/>
    </row>
    <row r="235" spans="1:18" ht="13.5" thickBot="1">
      <c r="A235" s="797"/>
      <c r="B235" s="293" t="s">
        <v>73</v>
      </c>
      <c r="C235" s="810" t="s">
        <v>61</v>
      </c>
      <c r="D235" s="962">
        <v>39.5</v>
      </c>
      <c r="E235" s="961">
        <f>SUM(E29,E87,E139,E193)</f>
        <v>11</v>
      </c>
      <c r="F235" s="956">
        <f>SUM(F29,F87,F139,F193)</f>
        <v>26.5</v>
      </c>
      <c r="G235" s="956">
        <v>25</v>
      </c>
      <c r="H235" s="800" t="s">
        <v>61</v>
      </c>
      <c r="I235" s="800" t="s">
        <v>61</v>
      </c>
      <c r="J235" s="609">
        <f>SUM(J29,J87,J139,J193)</f>
        <v>210</v>
      </c>
      <c r="K235" s="439"/>
      <c r="L235" s="439">
        <f>SUM(L29,L87,L139,L193)</f>
        <v>210</v>
      </c>
      <c r="M235" s="238"/>
      <c r="N235" s="544"/>
      <c r="O235" s="544"/>
      <c r="P235" s="544"/>
      <c r="Q235" s="544"/>
      <c r="R235" s="544"/>
    </row>
    <row r="236" spans="1:18" ht="13.5" thickBot="1">
      <c r="A236" s="797"/>
      <c r="B236" s="293" t="s">
        <v>74</v>
      </c>
      <c r="C236" s="798" t="s">
        <v>61</v>
      </c>
      <c r="D236" s="962">
        <v>25</v>
      </c>
      <c r="E236" s="961"/>
      <c r="F236" s="956"/>
      <c r="G236" s="1078"/>
      <c r="H236" s="800" t="s">
        <v>61</v>
      </c>
      <c r="I236" s="800" t="s">
        <v>61</v>
      </c>
      <c r="J236" s="609"/>
      <c r="K236" s="439"/>
      <c r="L236" s="439"/>
      <c r="M236" s="238"/>
      <c r="N236" s="544"/>
      <c r="O236" s="544"/>
      <c r="P236" s="544"/>
      <c r="Q236" s="544"/>
      <c r="R236" s="544"/>
    </row>
    <row r="237" spans="1:18" ht="13.5" thickBot="1">
      <c r="A237" s="74"/>
      <c r="B237" s="134" t="s">
        <v>75</v>
      </c>
      <c r="C237" s="811" t="s">
        <v>61</v>
      </c>
      <c r="D237" s="1067"/>
      <c r="E237" s="1081"/>
      <c r="F237" s="1073"/>
      <c r="G237" s="1077"/>
      <c r="H237" s="812" t="s">
        <v>61</v>
      </c>
      <c r="I237" s="812" t="s">
        <v>61</v>
      </c>
      <c r="J237" s="807"/>
      <c r="K237" s="569"/>
      <c r="L237" s="569"/>
      <c r="M237" s="265"/>
      <c r="N237" s="544"/>
      <c r="O237" s="544"/>
      <c r="P237" s="544"/>
      <c r="Q237" s="544"/>
      <c r="R237" s="544"/>
    </row>
    <row r="238" spans="1:18" s="396" customFormat="1" ht="13.5" thickBot="1">
      <c r="A238" s="406" t="s">
        <v>7</v>
      </c>
      <c r="B238" s="407" t="s">
        <v>190</v>
      </c>
      <c r="C238" s="550"/>
      <c r="D238" s="508"/>
      <c r="E238" s="508"/>
      <c r="F238" s="508"/>
      <c r="G238" s="550"/>
      <c r="H238" s="508"/>
      <c r="I238" s="508"/>
      <c r="J238" s="508"/>
      <c r="K238" s="549"/>
      <c r="L238" s="549"/>
      <c r="M238" s="515"/>
      <c r="N238" s="544"/>
      <c r="O238" s="544"/>
      <c r="P238" s="544"/>
      <c r="Q238" s="544"/>
      <c r="R238" s="544"/>
    </row>
    <row r="239" spans="1:18" ht="13.5" thickBot="1">
      <c r="A239" s="797"/>
      <c r="B239" s="293" t="s">
        <v>73</v>
      </c>
      <c r="C239" s="810" t="s">
        <v>61</v>
      </c>
      <c r="D239" s="562">
        <v>13</v>
      </c>
      <c r="E239" s="434">
        <f>SUM(E35,E93,E144)</f>
        <v>5</v>
      </c>
      <c r="F239" s="435">
        <f>SUM(F35,F93,F144)</f>
        <v>8</v>
      </c>
      <c r="G239" s="956">
        <v>3.5</v>
      </c>
      <c r="H239" s="813" t="s">
        <v>61</v>
      </c>
      <c r="I239" s="813" t="s">
        <v>61</v>
      </c>
      <c r="J239" s="814">
        <f>SUM(J35,J93,J144)</f>
        <v>75</v>
      </c>
      <c r="K239" s="439">
        <f>SUM(K35,K93,K144)</f>
        <v>45</v>
      </c>
      <c r="L239" s="439">
        <f>SUM(L35,L93,L144)</f>
        <v>30</v>
      </c>
      <c r="M239" s="238"/>
      <c r="N239" s="544"/>
      <c r="O239" s="544"/>
      <c r="P239" s="544"/>
      <c r="Q239" s="544"/>
      <c r="R239" s="544"/>
    </row>
    <row r="240" spans="1:18" ht="13.5" thickBot="1">
      <c r="A240" s="797"/>
      <c r="B240" s="293" t="s">
        <v>74</v>
      </c>
      <c r="C240" s="798" t="s">
        <v>61</v>
      </c>
      <c r="D240" s="433">
        <v>3.5</v>
      </c>
      <c r="E240" s="434"/>
      <c r="F240" s="435"/>
      <c r="G240" s="1078"/>
      <c r="H240" s="800" t="s">
        <v>61</v>
      </c>
      <c r="I240" s="800" t="s">
        <v>61</v>
      </c>
      <c r="J240" s="609"/>
      <c r="K240" s="439"/>
      <c r="L240" s="439"/>
      <c r="M240" s="238"/>
      <c r="N240" s="544"/>
      <c r="O240" s="544"/>
      <c r="P240" s="544"/>
      <c r="Q240" s="544"/>
      <c r="R240" s="544"/>
    </row>
    <row r="241" spans="1:18" ht="13.5" thickBot="1">
      <c r="A241" s="74"/>
      <c r="B241" s="134" t="s">
        <v>75</v>
      </c>
      <c r="C241" s="811" t="s">
        <v>61</v>
      </c>
      <c r="D241" s="780"/>
      <c r="E241" s="804"/>
      <c r="F241" s="805"/>
      <c r="G241" s="1077"/>
      <c r="H241" s="812" t="s">
        <v>61</v>
      </c>
      <c r="I241" s="812" t="s">
        <v>61</v>
      </c>
      <c r="J241" s="807"/>
      <c r="K241" s="569"/>
      <c r="L241" s="569"/>
      <c r="M241" s="265"/>
      <c r="N241" s="544"/>
      <c r="O241" s="544"/>
      <c r="P241" s="544"/>
      <c r="Q241" s="544"/>
      <c r="R241" s="544"/>
    </row>
    <row r="242" spans="1:18" s="396" customFormat="1" ht="13.5" thickBot="1">
      <c r="A242" s="406" t="s">
        <v>8</v>
      </c>
      <c r="B242" s="407" t="s">
        <v>191</v>
      </c>
      <c r="C242" s="550"/>
      <c r="D242" s="508"/>
      <c r="E242" s="508"/>
      <c r="F242" s="508"/>
      <c r="G242" s="550"/>
      <c r="H242" s="508"/>
      <c r="I242" s="508"/>
      <c r="J242" s="508"/>
      <c r="K242" s="549"/>
      <c r="L242" s="549"/>
      <c r="M242" s="515"/>
      <c r="N242" s="544"/>
      <c r="O242" s="544"/>
      <c r="P242" s="544"/>
      <c r="Q242" s="544"/>
      <c r="R242" s="544"/>
    </row>
    <row r="243" spans="1:18" ht="13.5" thickBot="1">
      <c r="A243" s="797"/>
      <c r="B243" s="293" t="s">
        <v>73</v>
      </c>
      <c r="C243" s="810" t="s">
        <v>61</v>
      </c>
      <c r="D243" s="562">
        <f>SUM(D41,D98,D153,D202)</f>
        <v>43</v>
      </c>
      <c r="E243" s="815">
        <f>SUM(E41,E98,E151,E202)</f>
        <v>10</v>
      </c>
      <c r="F243" s="564">
        <f>SUM(F41,F98,F151,F202)</f>
        <v>33</v>
      </c>
      <c r="G243" s="957">
        <v>11</v>
      </c>
      <c r="H243" s="813" t="s">
        <v>61</v>
      </c>
      <c r="I243" s="813" t="s">
        <v>61</v>
      </c>
      <c r="J243" s="609">
        <f>SUM(J41,J98,J151,J202)</f>
        <v>150</v>
      </c>
      <c r="K243" s="439">
        <f>SUM(K41,K98,K151,K202)</f>
        <v>30</v>
      </c>
      <c r="L243" s="439">
        <f>SUM(L41,L98,L151,L202)</f>
        <v>120</v>
      </c>
      <c r="M243" s="238"/>
      <c r="N243" s="544"/>
      <c r="O243" s="544"/>
      <c r="P243" s="544"/>
      <c r="Q243" s="544"/>
      <c r="R243" s="544"/>
    </row>
    <row r="244" spans="1:18" ht="13.5" thickBot="1">
      <c r="A244" s="797"/>
      <c r="B244" s="293" t="s">
        <v>74</v>
      </c>
      <c r="C244" s="798" t="s">
        <v>61</v>
      </c>
      <c r="D244" s="433">
        <v>11</v>
      </c>
      <c r="E244" s="434"/>
      <c r="F244" s="435"/>
      <c r="G244" s="1078"/>
      <c r="H244" s="800" t="s">
        <v>61</v>
      </c>
      <c r="I244" s="800" t="s">
        <v>61</v>
      </c>
      <c r="J244" s="609"/>
      <c r="K244" s="439"/>
      <c r="L244" s="439"/>
      <c r="M244" s="238"/>
      <c r="N244" s="544"/>
      <c r="O244" s="544"/>
      <c r="P244" s="544"/>
      <c r="Q244" s="544"/>
      <c r="R244" s="544"/>
    </row>
    <row r="245" spans="1:18" ht="13.5" thickBot="1">
      <c r="A245" s="74"/>
      <c r="B245" s="134" t="s">
        <v>75</v>
      </c>
      <c r="C245" s="811" t="s">
        <v>61</v>
      </c>
      <c r="D245" s="780">
        <v>43</v>
      </c>
      <c r="E245" s="804"/>
      <c r="F245" s="805"/>
      <c r="G245" s="1077"/>
      <c r="H245" s="812" t="s">
        <v>61</v>
      </c>
      <c r="I245" s="812" t="s">
        <v>61</v>
      </c>
      <c r="J245" s="807">
        <v>150</v>
      </c>
      <c r="K245" s="569"/>
      <c r="L245" s="569"/>
      <c r="M245" s="265"/>
      <c r="N245" s="544"/>
      <c r="O245" s="544"/>
      <c r="P245" s="544"/>
      <c r="Q245" s="544"/>
      <c r="R245" s="544"/>
    </row>
    <row r="246" spans="1:18" s="396" customFormat="1" ht="13.5" thickBot="1">
      <c r="A246" s="406" t="s">
        <v>56</v>
      </c>
      <c r="B246" s="407" t="s">
        <v>192</v>
      </c>
      <c r="C246" s="550"/>
      <c r="D246" s="508"/>
      <c r="E246" s="508"/>
      <c r="F246" s="508"/>
      <c r="G246" s="508"/>
      <c r="H246" s="508"/>
      <c r="I246" s="508"/>
      <c r="J246" s="508"/>
      <c r="K246" s="549"/>
      <c r="L246" s="549"/>
      <c r="M246" s="515"/>
      <c r="N246" s="544"/>
      <c r="O246" s="544"/>
      <c r="P246" s="544"/>
      <c r="Q246" s="544"/>
      <c r="R246" s="544"/>
    </row>
    <row r="247" spans="1:18" ht="13.5" thickBot="1">
      <c r="A247" s="816"/>
      <c r="B247" s="293" t="s">
        <v>73</v>
      </c>
      <c r="C247" s="810" t="s">
        <v>61</v>
      </c>
      <c r="D247" s="562">
        <v>10</v>
      </c>
      <c r="E247" s="563">
        <f>SUM(E47,E103,E157)</f>
        <v>5.5</v>
      </c>
      <c r="F247" s="564">
        <f>SUM(F47,F103,F157)</f>
        <v>5.5</v>
      </c>
      <c r="G247" s="957">
        <v>9</v>
      </c>
      <c r="H247" s="813" t="s">
        <v>61</v>
      </c>
      <c r="I247" s="813" t="s">
        <v>61</v>
      </c>
      <c r="J247" s="609">
        <f>SUM(J47,J103,J157)</f>
        <v>225</v>
      </c>
      <c r="K247" s="439">
        <f>SUM(K102)</f>
        <v>30</v>
      </c>
      <c r="L247" s="439">
        <f>SUM(L47,L103,L157)</f>
        <v>135</v>
      </c>
      <c r="M247" s="238"/>
      <c r="N247" s="544"/>
      <c r="O247" s="544"/>
      <c r="P247" s="544"/>
      <c r="Q247" s="544"/>
      <c r="R247" s="544"/>
    </row>
    <row r="248" spans="1:18" ht="13.5" thickBot="1">
      <c r="A248" s="74"/>
      <c r="B248" s="802" t="s">
        <v>74</v>
      </c>
      <c r="C248" s="803" t="s">
        <v>61</v>
      </c>
      <c r="D248" s="780">
        <v>9</v>
      </c>
      <c r="E248" s="804"/>
      <c r="F248" s="805"/>
      <c r="G248" s="1073"/>
      <c r="H248" s="806" t="s">
        <v>61</v>
      </c>
      <c r="I248" s="806" t="s">
        <v>61</v>
      </c>
      <c r="J248" s="807"/>
      <c r="K248" s="569"/>
      <c r="L248" s="569"/>
      <c r="M248" s="265"/>
      <c r="N248" s="544"/>
      <c r="O248" s="544"/>
      <c r="P248" s="544"/>
      <c r="Q248" s="544"/>
      <c r="R248" s="544"/>
    </row>
    <row r="249" spans="1:18" ht="13.5" thickBot="1">
      <c r="A249" s="797"/>
      <c r="B249" s="136" t="s">
        <v>75</v>
      </c>
      <c r="C249" s="798" t="s">
        <v>61</v>
      </c>
      <c r="D249" s="433"/>
      <c r="E249" s="434"/>
      <c r="F249" s="435"/>
      <c r="G249" s="956"/>
      <c r="H249" s="800" t="s">
        <v>61</v>
      </c>
      <c r="I249" s="800" t="s">
        <v>61</v>
      </c>
      <c r="J249" s="609"/>
      <c r="K249" s="439"/>
      <c r="L249" s="439"/>
      <c r="M249" s="238"/>
      <c r="N249" s="544"/>
      <c r="O249" s="544"/>
      <c r="P249" s="544"/>
      <c r="Q249" s="544"/>
      <c r="R249" s="544"/>
    </row>
    <row r="250" spans="1:18" s="396" customFormat="1" ht="13.5" thickBot="1">
      <c r="A250" s="412" t="s">
        <v>57</v>
      </c>
      <c r="B250" s="397" t="s">
        <v>62</v>
      </c>
      <c r="C250" s="530"/>
      <c r="D250" s="817">
        <f>SUM(D51:D54)</f>
        <v>1.5</v>
      </c>
      <c r="E250" s="817">
        <f>SUM(E51:E54)</f>
        <v>1.5</v>
      </c>
      <c r="F250" s="817"/>
      <c r="G250" s="818"/>
      <c r="H250" s="818"/>
      <c r="I250" s="818"/>
      <c r="J250" s="817">
        <f>SUM(J51:J54)</f>
        <v>12</v>
      </c>
      <c r="K250" s="553">
        <v>10</v>
      </c>
      <c r="L250" s="663"/>
      <c r="M250" s="554"/>
      <c r="N250" s="544"/>
      <c r="O250" s="544"/>
      <c r="P250" s="544"/>
      <c r="Q250" s="544"/>
      <c r="R250" s="544"/>
    </row>
    <row r="251" spans="1:18" s="396" customFormat="1" ht="13.5" thickBot="1">
      <c r="A251" s="412" t="s">
        <v>58</v>
      </c>
      <c r="B251" s="399"/>
      <c r="C251" s="664"/>
      <c r="D251" s="663">
        <v>7</v>
      </c>
      <c r="E251" s="663">
        <v>4</v>
      </c>
      <c r="F251" s="552">
        <v>3</v>
      </c>
      <c r="G251" s="663"/>
      <c r="H251" s="552"/>
      <c r="I251" s="552"/>
      <c r="J251" s="663">
        <v>160</v>
      </c>
      <c r="K251" s="663"/>
      <c r="L251" s="663"/>
      <c r="M251" s="663">
        <v>160</v>
      </c>
      <c r="N251" s="544"/>
      <c r="O251" s="544"/>
      <c r="P251" s="544"/>
      <c r="Q251" s="544"/>
      <c r="R251" s="544"/>
    </row>
    <row r="252" spans="1:18" ht="12.75">
      <c r="A252" s="544"/>
      <c r="B252" s="544"/>
      <c r="C252" s="735"/>
      <c r="D252" s="544"/>
      <c r="E252" s="544"/>
      <c r="F252" s="544"/>
      <c r="G252" s="788"/>
      <c r="H252" s="544"/>
      <c r="I252" s="544"/>
      <c r="J252" s="544"/>
      <c r="K252" s="544"/>
      <c r="L252" s="544"/>
      <c r="M252" s="544"/>
      <c r="N252" s="544"/>
      <c r="O252" s="544"/>
      <c r="P252" s="544"/>
      <c r="Q252" s="544"/>
      <c r="R252" s="544"/>
    </row>
    <row r="253" spans="1:18" ht="13.5" thickBot="1">
      <c r="A253" s="689"/>
      <c r="B253" s="689"/>
      <c r="C253" s="735"/>
      <c r="D253" s="544"/>
      <c r="E253" s="544"/>
      <c r="F253" s="544"/>
      <c r="G253" s="544"/>
      <c r="H253" s="544"/>
      <c r="I253" s="544"/>
      <c r="J253" s="544"/>
      <c r="K253" s="544"/>
      <c r="L253" s="544"/>
      <c r="M253" s="544"/>
      <c r="N253" s="544"/>
      <c r="O253" s="544"/>
      <c r="P253" s="544"/>
      <c r="Q253" s="544"/>
      <c r="R253" s="544"/>
    </row>
    <row r="254" spans="1:18" ht="12.75">
      <c r="A254" s="72" t="s">
        <v>5</v>
      </c>
      <c r="B254" s="14" t="s">
        <v>33</v>
      </c>
      <c r="C254" s="51"/>
      <c r="D254" s="1140" t="s">
        <v>29</v>
      </c>
      <c r="E254" s="1141"/>
      <c r="F254" s="1142" t="s">
        <v>52</v>
      </c>
      <c r="G254" s="1141"/>
      <c r="H254" s="721"/>
      <c r="I254" s="72" t="s">
        <v>6</v>
      </c>
      <c r="J254" s="113" t="s">
        <v>21</v>
      </c>
      <c r="K254" s="114"/>
      <c r="L254" s="114"/>
      <c r="M254" s="111"/>
      <c r="N254" s="689"/>
      <c r="O254" s="689"/>
      <c r="P254" s="689"/>
      <c r="Q254" s="544"/>
      <c r="R254" s="544"/>
    </row>
    <row r="255" spans="1:18" ht="12.75">
      <c r="A255" s="4"/>
      <c r="B255" s="105" t="s">
        <v>32</v>
      </c>
      <c r="C255" s="229"/>
      <c r="D255" s="61" t="s">
        <v>34</v>
      </c>
      <c r="E255" s="89" t="s">
        <v>51</v>
      </c>
      <c r="F255" s="58" t="s">
        <v>34</v>
      </c>
      <c r="G255" s="90" t="s">
        <v>51</v>
      </c>
      <c r="H255" s="707"/>
      <c r="I255" s="55"/>
      <c r="J255" s="116" t="s">
        <v>24</v>
      </c>
      <c r="K255" s="8"/>
      <c r="L255" s="8"/>
      <c r="M255" s="112" t="s">
        <v>51</v>
      </c>
      <c r="N255" s="544"/>
      <c r="O255" s="692"/>
      <c r="P255" s="692"/>
      <c r="Q255" s="544"/>
      <c r="R255" s="544"/>
    </row>
    <row r="256" spans="1:18" ht="13.5" thickBot="1">
      <c r="A256" s="10"/>
      <c r="B256" s="106" t="s">
        <v>66</v>
      </c>
      <c r="C256" s="101"/>
      <c r="D256" s="61"/>
      <c r="E256" s="27"/>
      <c r="F256" s="6"/>
      <c r="G256" s="27"/>
      <c r="H256" s="707"/>
      <c r="I256" s="55"/>
      <c r="J256" s="115" t="s">
        <v>20</v>
      </c>
      <c r="K256" s="50"/>
      <c r="L256" s="50"/>
      <c r="M256" s="27"/>
      <c r="N256" s="544"/>
      <c r="O256" s="689"/>
      <c r="P256" s="689"/>
      <c r="Q256" s="544"/>
      <c r="R256" s="544"/>
    </row>
    <row r="257" spans="1:18" ht="13.5" thickBot="1">
      <c r="A257" s="10"/>
      <c r="B257" s="1030" t="s">
        <v>67</v>
      </c>
      <c r="C257" s="1012"/>
      <c r="D257" s="940">
        <f>SUM(D228)</f>
        <v>120</v>
      </c>
      <c r="E257" s="1013">
        <v>1</v>
      </c>
      <c r="F257" s="1012">
        <f>SUM(J228)</f>
        <v>907</v>
      </c>
      <c r="G257" s="1013">
        <v>1</v>
      </c>
      <c r="H257" s="707"/>
      <c r="I257" s="1138" t="s">
        <v>53</v>
      </c>
      <c r="J257" s="1139"/>
      <c r="K257" s="1139"/>
      <c r="L257" s="1139"/>
      <c r="M257" s="21"/>
      <c r="N257" s="544"/>
      <c r="O257" s="544"/>
      <c r="P257" s="544"/>
      <c r="Q257" s="544"/>
      <c r="R257" s="544"/>
    </row>
    <row r="258" spans="1:18" ht="14.25">
      <c r="A258" s="55">
        <v>1</v>
      </c>
      <c r="B258" s="1033" t="s">
        <v>16</v>
      </c>
      <c r="C258" s="948"/>
      <c r="D258" s="1014"/>
      <c r="E258" s="1015"/>
      <c r="F258" s="948"/>
      <c r="G258" s="1015"/>
      <c r="H258" s="707"/>
      <c r="I258" s="42"/>
      <c r="J258" s="211" t="s">
        <v>193</v>
      </c>
      <c r="K258" s="6"/>
      <c r="L258" s="6"/>
      <c r="M258" s="742"/>
      <c r="N258" s="544"/>
      <c r="O258" s="544"/>
      <c r="P258" s="544"/>
      <c r="Q258" s="544"/>
      <c r="R258" s="544"/>
    </row>
    <row r="259" spans="1:18" ht="14.25">
      <c r="A259" s="44"/>
      <c r="B259" s="1035" t="s">
        <v>78</v>
      </c>
      <c r="C259" s="1016"/>
      <c r="D259" s="1050">
        <f>SUM(E56,E108,E162,E208)</f>
        <v>41</v>
      </c>
      <c r="E259" s="1018">
        <v>0.35</v>
      </c>
      <c r="F259" s="1047"/>
      <c r="G259" s="1046"/>
      <c r="H259" s="707"/>
      <c r="I259" s="26"/>
      <c r="J259" s="6"/>
      <c r="K259" s="6"/>
      <c r="L259" s="741">
        <v>1</v>
      </c>
      <c r="M259" s="221"/>
      <c r="N259" s="544"/>
      <c r="O259" s="544"/>
      <c r="P259" s="544"/>
      <c r="Q259" s="544"/>
      <c r="R259" s="544"/>
    </row>
    <row r="260" spans="1:18" ht="14.25">
      <c r="A260" s="123">
        <v>2</v>
      </c>
      <c r="B260" s="1038" t="s">
        <v>14</v>
      </c>
      <c r="C260" s="1019"/>
      <c r="D260" s="1020">
        <f>SUM(D235,D239)</f>
        <v>52.5</v>
      </c>
      <c r="E260" s="1021">
        <v>0.444</v>
      </c>
      <c r="F260" s="1019">
        <f>SUM(J235,J239)</f>
        <v>285</v>
      </c>
      <c r="G260" s="1021">
        <v>0.34</v>
      </c>
      <c r="H260" s="707"/>
      <c r="I260" s="26"/>
      <c r="J260" s="6"/>
      <c r="K260" s="6"/>
      <c r="L260" s="6"/>
      <c r="M260" s="221"/>
      <c r="N260" s="544"/>
      <c r="O260" s="544"/>
      <c r="P260" s="544"/>
      <c r="Q260" s="544"/>
      <c r="R260" s="544"/>
    </row>
    <row r="261" spans="1:18" ht="14.25">
      <c r="A261" s="60">
        <v>3</v>
      </c>
      <c r="B261" s="1037" t="s">
        <v>17</v>
      </c>
      <c r="C261" s="994"/>
      <c r="D261" s="992"/>
      <c r="E261" s="1009"/>
      <c r="F261" s="994"/>
      <c r="G261" s="1024"/>
      <c r="H261" s="707"/>
      <c r="I261" s="26"/>
      <c r="J261" s="1181"/>
      <c r="K261" s="1182"/>
      <c r="L261" s="1183"/>
      <c r="M261" s="221"/>
      <c r="N261" s="544"/>
      <c r="O261" s="544"/>
      <c r="P261" s="544"/>
      <c r="Q261" s="544"/>
      <c r="R261" s="544"/>
    </row>
    <row r="262" spans="1:18" ht="14.25">
      <c r="A262" s="44"/>
      <c r="B262" s="1035" t="s">
        <v>18</v>
      </c>
      <c r="C262" s="996"/>
      <c r="D262" s="995">
        <f>SUM(G228)</f>
        <v>53</v>
      </c>
      <c r="E262" s="986">
        <v>0.44</v>
      </c>
      <c r="F262" s="996"/>
      <c r="G262" s="1026"/>
      <c r="H262" s="707"/>
      <c r="I262" s="26"/>
      <c r="J262" s="1181"/>
      <c r="K262" s="1182"/>
      <c r="L262" s="1183"/>
      <c r="M262" s="221"/>
      <c r="N262" s="544"/>
      <c r="O262" s="544"/>
      <c r="P262" s="544"/>
      <c r="Q262" s="544"/>
      <c r="R262" s="544"/>
    </row>
    <row r="263" spans="1:18" ht="14.25">
      <c r="A263" s="60">
        <v>4</v>
      </c>
      <c r="B263" s="1048" t="s">
        <v>19</v>
      </c>
      <c r="C263" s="1022"/>
      <c r="D263" s="1023"/>
      <c r="E263" s="1024"/>
      <c r="F263" s="1022"/>
      <c r="G263" s="1024"/>
      <c r="H263" s="707"/>
      <c r="I263" s="26"/>
      <c r="J263" s="1181"/>
      <c r="K263" s="1182"/>
      <c r="L263" s="1183"/>
      <c r="M263" s="221"/>
      <c r="N263" s="544"/>
      <c r="O263" s="544"/>
      <c r="P263" s="544"/>
      <c r="Q263" s="544"/>
      <c r="R263" s="544"/>
    </row>
    <row r="264" spans="1:18" ht="14.25">
      <c r="A264" s="44"/>
      <c r="B264" s="1049" t="s">
        <v>15</v>
      </c>
      <c r="C264" s="1016"/>
      <c r="D264" s="1025">
        <v>0</v>
      </c>
      <c r="E264" s="1026">
        <v>0</v>
      </c>
      <c r="F264" s="1016">
        <v>0</v>
      </c>
      <c r="G264" s="1026">
        <v>0</v>
      </c>
      <c r="H264" s="707"/>
      <c r="I264" s="26"/>
      <c r="J264" s="1181"/>
      <c r="K264" s="1182"/>
      <c r="L264" s="1183"/>
      <c r="M264" s="221"/>
      <c r="N264" s="544"/>
      <c r="O264" s="544"/>
      <c r="P264" s="544"/>
      <c r="Q264" s="544"/>
      <c r="R264" s="544"/>
    </row>
    <row r="265" spans="1:18" ht="14.25">
      <c r="A265" s="33">
        <v>5</v>
      </c>
      <c r="B265" s="1036" t="s">
        <v>77</v>
      </c>
      <c r="C265" s="1019"/>
      <c r="D265" s="1020">
        <f>SUM(D22,D41,D47,D55,D81,D98,D103,D107,D151,D157,D202)</f>
        <v>66</v>
      </c>
      <c r="E265" s="1021">
        <v>0.53</v>
      </c>
      <c r="F265" s="1019">
        <f>SUM(J22,J41,J47,J55,J81,J98,J103,J107,J151,J157,J202)</f>
        <v>595</v>
      </c>
      <c r="G265" s="1021">
        <v>0.627</v>
      </c>
      <c r="H265" s="707"/>
      <c r="I265" s="26"/>
      <c r="J265" s="1184"/>
      <c r="K265" s="1185"/>
      <c r="L265" s="1185"/>
      <c r="M265" s="27"/>
      <c r="N265" s="544"/>
      <c r="O265" s="544"/>
      <c r="P265" s="544"/>
      <c r="Q265" s="544"/>
      <c r="R265" s="544"/>
    </row>
    <row r="266" spans="1:18" ht="14.25">
      <c r="A266" s="91">
        <v>6</v>
      </c>
      <c r="B266" s="1038" t="s">
        <v>55</v>
      </c>
      <c r="C266" s="1019"/>
      <c r="D266" s="1020">
        <v>7</v>
      </c>
      <c r="E266" s="1021">
        <v>0.06</v>
      </c>
      <c r="F266" s="1019">
        <v>160</v>
      </c>
      <c r="G266" s="1021">
        <v>0.179</v>
      </c>
      <c r="H266" s="544"/>
      <c r="I266" s="46"/>
      <c r="J266" s="1186"/>
      <c r="K266" s="1187"/>
      <c r="L266" s="1187"/>
      <c r="M266" s="48"/>
      <c r="N266" s="544"/>
      <c r="O266" s="544"/>
      <c r="P266" s="544"/>
      <c r="Q266" s="544"/>
      <c r="R266" s="544"/>
    </row>
    <row r="267" spans="1:18" ht="15" thickBot="1">
      <c r="A267" s="88">
        <v>7</v>
      </c>
      <c r="B267" s="1039" t="s">
        <v>54</v>
      </c>
      <c r="C267" s="1027"/>
      <c r="D267" s="1028">
        <v>0</v>
      </c>
      <c r="E267" s="1029">
        <v>0</v>
      </c>
      <c r="F267" s="943">
        <v>0</v>
      </c>
      <c r="G267" s="1029">
        <v>0</v>
      </c>
      <c r="H267" s="544"/>
      <c r="I267" s="1179" t="s">
        <v>65</v>
      </c>
      <c r="J267" s="1180"/>
      <c r="K267" s="1180"/>
      <c r="L267" s="1180"/>
      <c r="M267" s="222"/>
      <c r="N267" s="544"/>
      <c r="O267" s="544"/>
      <c r="P267" s="544"/>
      <c r="Q267" s="544"/>
      <c r="R267" s="544"/>
    </row>
    <row r="268" s="544" customFormat="1" ht="12.75">
      <c r="A268" s="707"/>
    </row>
    <row r="269" spans="2:7" s="544" customFormat="1" ht="12.75" customHeight="1">
      <c r="B269" s="1154" t="s">
        <v>79</v>
      </c>
      <c r="C269" s="1154"/>
      <c r="D269" s="1154"/>
      <c r="E269" s="1154"/>
      <c r="F269" s="1154"/>
      <c r="G269" s="1154"/>
    </row>
    <row r="270" spans="2:7" s="544" customFormat="1" ht="12.75">
      <c r="B270" s="1154"/>
      <c r="C270" s="1154"/>
      <c r="D270" s="1154"/>
      <c r="E270" s="1154"/>
      <c r="F270" s="1154"/>
      <c r="G270" s="1154"/>
    </row>
    <row r="271" spans="2:7" s="544" customFormat="1" ht="12.75">
      <c r="B271" s="1154"/>
      <c r="C271" s="1154"/>
      <c r="D271" s="1154"/>
      <c r="E271" s="1154"/>
      <c r="F271" s="1154"/>
      <c r="G271" s="1154"/>
    </row>
    <row r="272" s="544" customFormat="1" ht="12.75"/>
    <row r="273" s="544" customFormat="1" ht="12.75">
      <c r="G273" s="733" t="s">
        <v>242</v>
      </c>
    </row>
    <row r="274" s="544" customFormat="1" ht="12.75"/>
    <row r="275" s="544" customFormat="1" ht="12.75"/>
    <row r="276" s="544" customFormat="1" ht="12.75"/>
    <row r="277" s="544" customFormat="1" ht="12.75"/>
    <row r="278" s="544" customFormat="1" ht="12.75"/>
    <row r="279" s="544" customFormat="1" ht="12.75"/>
    <row r="280" s="544" customFormat="1" ht="12.75"/>
  </sheetData>
  <sheetProtection/>
  <mergeCells count="45">
    <mergeCell ref="A108:B108"/>
    <mergeCell ref="A111:B111"/>
    <mergeCell ref="A117:M117"/>
    <mergeCell ref="A171:M171"/>
    <mergeCell ref="J127:M127"/>
    <mergeCell ref="K128:L128"/>
    <mergeCell ref="A162:B162"/>
    <mergeCell ref="A118:M118"/>
    <mergeCell ref="I8:M8"/>
    <mergeCell ref="K14:L14"/>
    <mergeCell ref="A56:B56"/>
    <mergeCell ref="K73:L73"/>
    <mergeCell ref="D72:F72"/>
    <mergeCell ref="A62:M62"/>
    <mergeCell ref="A63:M63"/>
    <mergeCell ref="D254:E254"/>
    <mergeCell ref="F254:G254"/>
    <mergeCell ref="D181:F181"/>
    <mergeCell ref="J181:M181"/>
    <mergeCell ref="K222:L222"/>
    <mergeCell ref="A2:M2"/>
    <mergeCell ref="A3:M3"/>
    <mergeCell ref="D13:F13"/>
    <mergeCell ref="J13:M13"/>
    <mergeCell ref="I6:M6"/>
    <mergeCell ref="A172:M172"/>
    <mergeCell ref="D127:F127"/>
    <mergeCell ref="J72:M72"/>
    <mergeCell ref="I257:L257"/>
    <mergeCell ref="K182:L182"/>
    <mergeCell ref="A208:B208"/>
    <mergeCell ref="A211:B211"/>
    <mergeCell ref="B220:E220"/>
    <mergeCell ref="D221:F221"/>
    <mergeCell ref="J221:M221"/>
    <mergeCell ref="A228:B228"/>
    <mergeCell ref="A229:B229"/>
    <mergeCell ref="I267:L267"/>
    <mergeCell ref="B269:G271"/>
    <mergeCell ref="J261:L261"/>
    <mergeCell ref="J262:L262"/>
    <mergeCell ref="J263:L263"/>
    <mergeCell ref="J264:L264"/>
    <mergeCell ref="J265:L265"/>
    <mergeCell ref="J266:L26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0" r:id="rId1"/>
  <rowBreaks count="9" manualBreakCount="9">
    <brk id="37" max="255" man="1"/>
    <brk id="56" max="255" man="1"/>
    <brk id="95" max="255" man="1"/>
    <brk id="116" max="255" man="1"/>
    <brk id="153" max="255" man="1"/>
    <brk id="170" max="255" man="1"/>
    <brk id="204" max="255" man="1"/>
    <brk id="218" max="255" man="1"/>
    <brk id="2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ŁOŻYŃSKI</dc:creator>
  <cp:keywords/>
  <dc:description/>
  <cp:lastModifiedBy>zv</cp:lastModifiedBy>
  <cp:lastPrinted>2012-09-24T08:57:29Z</cp:lastPrinted>
  <dcterms:created xsi:type="dcterms:W3CDTF">2011-12-11T10:20:19Z</dcterms:created>
  <dcterms:modified xsi:type="dcterms:W3CDTF">2014-03-24T17:35:53Z</dcterms:modified>
  <cp:category/>
  <cp:version/>
  <cp:contentType/>
  <cp:contentStatus/>
</cp:coreProperties>
</file>